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2"/>
  </bookViews>
  <sheets>
    <sheet name="readme" sheetId="1" r:id="rId1"/>
    <sheet name="annual" sheetId="2" r:id="rId2"/>
    <sheet name="annual_scc" sheetId="3" r:id="rId3"/>
    <sheet name="ATLCNTY" sheetId="4" r:id="rId4"/>
  </sheets>
  <definedNames>
    <definedName name="_xlnm._FilterDatabase" localSheetId="2" hidden="1">'annual_scc'!$A$3:$N$214</definedName>
  </definedNames>
  <calcPr fullCalcOnLoad="1"/>
</workbook>
</file>

<file path=xl/sharedStrings.xml><?xml version="1.0" encoding="utf-8"?>
<sst xmlns="http://schemas.openxmlformats.org/spreadsheetml/2006/main" count="1305" uniqueCount="412">
  <si>
    <t>SCC</t>
  </si>
  <si>
    <t>FIPSStateId</t>
  </si>
  <si>
    <t>FIPSCountyId</t>
  </si>
  <si>
    <t>Notes</t>
  </si>
  <si>
    <t>NH3</t>
  </si>
  <si>
    <t>NOX</t>
  </si>
  <si>
    <t>PM10_PRI</t>
  </si>
  <si>
    <t>PM25_PRI</t>
  </si>
  <si>
    <t>SO2</t>
  </si>
  <si>
    <t>VOC</t>
  </si>
  <si>
    <t>CO</t>
  </si>
  <si>
    <t>2. Remove emissiosn with VMT (i.e. motor cycle)</t>
  </si>
  <si>
    <t>3. Remove emission estimates from the NMIM output for the airport GSE SCCs (i.e., SCCs 2265008005, 2267008005, and 2270008005). This part is included in aircraft sector.</t>
  </si>
  <si>
    <t>nonroad model, 2017, TPY</t>
  </si>
  <si>
    <t>13</t>
  </si>
  <si>
    <t>2260001010</t>
  </si>
  <si>
    <t>2260001020</t>
  </si>
  <si>
    <t>2260001030</t>
  </si>
  <si>
    <t>2260001060</t>
  </si>
  <si>
    <t>2260002006</t>
  </si>
  <si>
    <t>2260002009</t>
  </si>
  <si>
    <t>2260002021</t>
  </si>
  <si>
    <t>2260002027</t>
  </si>
  <si>
    <t>2260002039</t>
  </si>
  <si>
    <t>2260002054</t>
  </si>
  <si>
    <t>2260003030</t>
  </si>
  <si>
    <t>2260003040</t>
  </si>
  <si>
    <t>2260004015</t>
  </si>
  <si>
    <t>2260004016</t>
  </si>
  <si>
    <t>2260004020</t>
  </si>
  <si>
    <t>2260004021</t>
  </si>
  <si>
    <t>2260004025</t>
  </si>
  <si>
    <t>2260004026</t>
  </si>
  <si>
    <t>2260004030</t>
  </si>
  <si>
    <t>2260004031</t>
  </si>
  <si>
    <t>2260004035</t>
  </si>
  <si>
    <t>2260004036</t>
  </si>
  <si>
    <t>2260004071</t>
  </si>
  <si>
    <t>2260005035</t>
  </si>
  <si>
    <t>2260006005</t>
  </si>
  <si>
    <t>2260006010</t>
  </si>
  <si>
    <t>2260006015</t>
  </si>
  <si>
    <t>2260006035</t>
  </si>
  <si>
    <t>2260007005</t>
  </si>
  <si>
    <t>2265001010</t>
  </si>
  <si>
    <t>2265001030</t>
  </si>
  <si>
    <t>2265001050</t>
  </si>
  <si>
    <t>2265001060</t>
  </si>
  <si>
    <t>2265002003</t>
  </si>
  <si>
    <t>2265002006</t>
  </si>
  <si>
    <t>2265002009</t>
  </si>
  <si>
    <t>2265002015</t>
  </si>
  <si>
    <t>2265002021</t>
  </si>
  <si>
    <t>2265002024</t>
  </si>
  <si>
    <t>2265002027</t>
  </si>
  <si>
    <t>2265002030</t>
  </si>
  <si>
    <t>2265002033</t>
  </si>
  <si>
    <t>2265002039</t>
  </si>
  <si>
    <t>2265002042</t>
  </si>
  <si>
    <t>2265002045</t>
  </si>
  <si>
    <t>2265002054</t>
  </si>
  <si>
    <t>2265002057</t>
  </si>
  <si>
    <t>2265002060</t>
  </si>
  <si>
    <t>2265002066</t>
  </si>
  <si>
    <t>2265002072</t>
  </si>
  <si>
    <t>2265002078</t>
  </si>
  <si>
    <t>2265002081</t>
  </si>
  <si>
    <t>2265003010</t>
  </si>
  <si>
    <t>2265003020</t>
  </si>
  <si>
    <t>2265003030</t>
  </si>
  <si>
    <t>2265003040</t>
  </si>
  <si>
    <t>2265003050</t>
  </si>
  <si>
    <t>2265003060</t>
  </si>
  <si>
    <t>2265003070</t>
  </si>
  <si>
    <t>2265004010</t>
  </si>
  <si>
    <t>2265004011</t>
  </si>
  <si>
    <t>2265004015</t>
  </si>
  <si>
    <t>2265004016</t>
  </si>
  <si>
    <t>2265004025</t>
  </si>
  <si>
    <t>2265004026</t>
  </si>
  <si>
    <t>2265004030</t>
  </si>
  <si>
    <t>2265004031</t>
  </si>
  <si>
    <t>2265004035</t>
  </si>
  <si>
    <t>2265004036</t>
  </si>
  <si>
    <t>2265004040</t>
  </si>
  <si>
    <t>2265004041</t>
  </si>
  <si>
    <t>2265004046</t>
  </si>
  <si>
    <t>2265004051</t>
  </si>
  <si>
    <t>2265004055</t>
  </si>
  <si>
    <t>2265004056</t>
  </si>
  <si>
    <t>2265004066</t>
  </si>
  <si>
    <t>2265004071</t>
  </si>
  <si>
    <t>2265004075</t>
  </si>
  <si>
    <t>2265004076</t>
  </si>
  <si>
    <t>2265005010</t>
  </si>
  <si>
    <t>2265005015</t>
  </si>
  <si>
    <t>2265005020</t>
  </si>
  <si>
    <t>2265005025</t>
  </si>
  <si>
    <t>2265005030</t>
  </si>
  <si>
    <t>2265005035</t>
  </si>
  <si>
    <t>2265005040</t>
  </si>
  <si>
    <t>2265005045</t>
  </si>
  <si>
    <t>2265005055</t>
  </si>
  <si>
    <t>2265005060</t>
  </si>
  <si>
    <t>2265006005</t>
  </si>
  <si>
    <t>2265006010</t>
  </si>
  <si>
    <t>2265006015</t>
  </si>
  <si>
    <t>2265006025</t>
  </si>
  <si>
    <t>2265006030</t>
  </si>
  <si>
    <t>2265006035</t>
  </si>
  <si>
    <t>2265007010</t>
  </si>
  <si>
    <t>2265007015</t>
  </si>
  <si>
    <t>2265010010</t>
  </si>
  <si>
    <t>2267001060</t>
  </si>
  <si>
    <t>2267002003</t>
  </si>
  <si>
    <t>2267002015</t>
  </si>
  <si>
    <t>2267002021</t>
  </si>
  <si>
    <t>2267002024</t>
  </si>
  <si>
    <t>2267002030</t>
  </si>
  <si>
    <t>2267002033</t>
  </si>
  <si>
    <t>2267002039</t>
  </si>
  <si>
    <t>2267002045</t>
  </si>
  <si>
    <t>2267002054</t>
  </si>
  <si>
    <t>2267002057</t>
  </si>
  <si>
    <t>2267002060</t>
  </si>
  <si>
    <t>2267002066</t>
  </si>
  <si>
    <t>2267002072</t>
  </si>
  <si>
    <t>2267002081</t>
  </si>
  <si>
    <t>2267003010</t>
  </si>
  <si>
    <t>2267003020</t>
  </si>
  <si>
    <t>2267003030</t>
  </si>
  <si>
    <t>2267003040</t>
  </si>
  <si>
    <t>2267003050</t>
  </si>
  <si>
    <t>2267003070</t>
  </si>
  <si>
    <t>2267004066</t>
  </si>
  <si>
    <t>2267005055</t>
  </si>
  <si>
    <t>2267005060</t>
  </si>
  <si>
    <t>2267006005</t>
  </si>
  <si>
    <t>2267006010</t>
  </si>
  <si>
    <t>2267006015</t>
  </si>
  <si>
    <t>2267006025</t>
  </si>
  <si>
    <t>2267006030</t>
  </si>
  <si>
    <t>2267006035</t>
  </si>
  <si>
    <t>2268002081</t>
  </si>
  <si>
    <t>2268003020</t>
  </si>
  <si>
    <t>2268003030</t>
  </si>
  <si>
    <t>2268003040</t>
  </si>
  <si>
    <t>2268003060</t>
  </si>
  <si>
    <t>2268003070</t>
  </si>
  <si>
    <t>2268005055</t>
  </si>
  <si>
    <t>2268005060</t>
  </si>
  <si>
    <t>2268006005</t>
  </si>
  <si>
    <t>2268006010</t>
  </si>
  <si>
    <t>2268006015</t>
  </si>
  <si>
    <t>2268006020</t>
  </si>
  <si>
    <t>2268006035</t>
  </si>
  <si>
    <t>2268010010</t>
  </si>
  <si>
    <t>2270001060</t>
  </si>
  <si>
    <t>2270002003</t>
  </si>
  <si>
    <t>2270002006</t>
  </si>
  <si>
    <t>2270002009</t>
  </si>
  <si>
    <t>2270002015</t>
  </si>
  <si>
    <t>2270002018</t>
  </si>
  <si>
    <t>2270002021</t>
  </si>
  <si>
    <t>2270002024</t>
  </si>
  <si>
    <t>2270002027</t>
  </si>
  <si>
    <t>2270002030</t>
  </si>
  <si>
    <t>2270002033</t>
  </si>
  <si>
    <t>2270002036</t>
  </si>
  <si>
    <t>2270002039</t>
  </si>
  <si>
    <t>2270002042</t>
  </si>
  <si>
    <t>2270002045</t>
  </si>
  <si>
    <t>2270002048</t>
  </si>
  <si>
    <t>2270002051</t>
  </si>
  <si>
    <t>2270002054</t>
  </si>
  <si>
    <t>2270002057</t>
  </si>
  <si>
    <t>2270002060</t>
  </si>
  <si>
    <t>2270002066</t>
  </si>
  <si>
    <t>2270002069</t>
  </si>
  <si>
    <t>2270002072</t>
  </si>
  <si>
    <t>2270002075</t>
  </si>
  <si>
    <t>2270002078</t>
  </si>
  <si>
    <t>2270002081</t>
  </si>
  <si>
    <t>2270003010</t>
  </si>
  <si>
    <t>2270003020</t>
  </si>
  <si>
    <t>2270003030</t>
  </si>
  <si>
    <t>2270003040</t>
  </si>
  <si>
    <t>2270003050</t>
  </si>
  <si>
    <t>2270003060</t>
  </si>
  <si>
    <t>2270003070</t>
  </si>
  <si>
    <t>2270004031</t>
  </si>
  <si>
    <t>2270004036</t>
  </si>
  <si>
    <t>2270004046</t>
  </si>
  <si>
    <t>2270004056</t>
  </si>
  <si>
    <t>2270004066</t>
  </si>
  <si>
    <t>2270004071</t>
  </si>
  <si>
    <t>2270004076</t>
  </si>
  <si>
    <t>2270005010</t>
  </si>
  <si>
    <t>2270005015</t>
  </si>
  <si>
    <t>2270005020</t>
  </si>
  <si>
    <t>2270005025</t>
  </si>
  <si>
    <t>2270005030</t>
  </si>
  <si>
    <t>2270005035</t>
  </si>
  <si>
    <t>2270005040</t>
  </si>
  <si>
    <t>2270005045</t>
  </si>
  <si>
    <t>2270005055</t>
  </si>
  <si>
    <t>2270005060</t>
  </si>
  <si>
    <t>2270006005</t>
  </si>
  <si>
    <t>2270006010</t>
  </si>
  <si>
    <t>2270006015</t>
  </si>
  <si>
    <t>2270006020</t>
  </si>
  <si>
    <t>2270006025</t>
  </si>
  <si>
    <t>2270006030</t>
  </si>
  <si>
    <t>2270006035</t>
  </si>
  <si>
    <t>2270007010</t>
  </si>
  <si>
    <t>2270007015</t>
  </si>
  <si>
    <t>2270009010</t>
  </si>
  <si>
    <t>2270010010</t>
  </si>
  <si>
    <t>2282005010</t>
  </si>
  <si>
    <t>2282005015</t>
  </si>
  <si>
    <t>2282010005</t>
  </si>
  <si>
    <t>2282020005</t>
  </si>
  <si>
    <t>2282020010</t>
  </si>
  <si>
    <t>2285002015</t>
  </si>
  <si>
    <t>2285004015</t>
  </si>
  <si>
    <t>2285006015</t>
  </si>
  <si>
    <t>15</t>
  </si>
  <si>
    <t>45</t>
  </si>
  <si>
    <t>57</t>
  </si>
  <si>
    <t>63</t>
  </si>
  <si>
    <t>67</t>
  </si>
  <si>
    <t>77</t>
  </si>
  <si>
    <t>89</t>
  </si>
  <si>
    <t>97</t>
  </si>
  <si>
    <t>113</t>
  </si>
  <si>
    <t>117</t>
  </si>
  <si>
    <t>121</t>
  </si>
  <si>
    <t>135</t>
  </si>
  <si>
    <t>139</t>
  </si>
  <si>
    <t>151</t>
  </si>
  <si>
    <t>217</t>
  </si>
  <si>
    <t>223</t>
  </si>
  <si>
    <t>247</t>
  </si>
  <si>
    <t>255</t>
  </si>
  <si>
    <t>297</t>
  </si>
  <si>
    <t>149</t>
  </si>
  <si>
    <t>237</t>
  </si>
  <si>
    <t>1. NMIM run for 2017 and 2024: Use 2008 meteorology for 2017 and 2024 and defaults for other inputs</t>
  </si>
  <si>
    <t>nonroad model, 2008, TPY</t>
  </si>
  <si>
    <t>nonroad model, 2024, TPY</t>
  </si>
  <si>
    <t>Barrow</t>
  </si>
  <si>
    <t>Bartow</t>
  </si>
  <si>
    <t>Carroll</t>
  </si>
  <si>
    <t>Cherokee</t>
  </si>
  <si>
    <t>Clayton</t>
  </si>
  <si>
    <t>Cobb</t>
  </si>
  <si>
    <t>Coweta</t>
  </si>
  <si>
    <t>De Kalb</t>
  </si>
  <si>
    <t>Douglas</t>
  </si>
  <si>
    <t>Fayette</t>
  </si>
  <si>
    <t>Forsyth</t>
  </si>
  <si>
    <t>Fulton</t>
  </si>
  <si>
    <t>Gwinnett</t>
  </si>
  <si>
    <t>Hall</t>
  </si>
  <si>
    <t>Heard</t>
  </si>
  <si>
    <t>Henry</t>
  </si>
  <si>
    <t>Newton</t>
  </si>
  <si>
    <t>Paulding</t>
  </si>
  <si>
    <t>Putnam</t>
  </si>
  <si>
    <t>Rockdale</t>
  </si>
  <si>
    <t>Spalding</t>
  </si>
  <si>
    <t>Walton</t>
  </si>
  <si>
    <t>CNTY</t>
  </si>
  <si>
    <t>FIPs</t>
  </si>
  <si>
    <t>FIPS</t>
  </si>
  <si>
    <t>PM2.5</t>
  </si>
  <si>
    <t>13013</t>
  </si>
  <si>
    <t>13015</t>
  </si>
  <si>
    <t>13045</t>
  </si>
  <si>
    <t>13057</t>
  </si>
  <si>
    <t>13063</t>
  </si>
  <si>
    <t>13067</t>
  </si>
  <si>
    <t>13077</t>
  </si>
  <si>
    <t>13089</t>
  </si>
  <si>
    <t>13097</t>
  </si>
  <si>
    <t>13113</t>
  </si>
  <si>
    <t>13117</t>
  </si>
  <si>
    <t>13121</t>
  </si>
  <si>
    <t>13135</t>
  </si>
  <si>
    <t>13139</t>
  </si>
  <si>
    <t>13149</t>
  </si>
  <si>
    <t>13151</t>
  </si>
  <si>
    <t>13217</t>
  </si>
  <si>
    <t>13223</t>
  </si>
  <si>
    <t>13237</t>
  </si>
  <si>
    <t>13247</t>
  </si>
  <si>
    <t>13255</t>
  </si>
  <si>
    <t>13297</t>
  </si>
  <si>
    <t>Partial county fraction</t>
  </si>
  <si>
    <t>SCC Level One</t>
  </si>
  <si>
    <t>SCC Level Two</t>
  </si>
  <si>
    <t>SCC Level Three</t>
  </si>
  <si>
    <t>SCC Level Four</t>
  </si>
  <si>
    <t>Mobile Sources</t>
  </si>
  <si>
    <t>Off-highway Vehicle Gasoline, 2-Stroke</t>
  </si>
  <si>
    <t>Recreational Equipment</t>
  </si>
  <si>
    <t>Motorcycles: Off-road</t>
  </si>
  <si>
    <t>Snowmobiles</t>
  </si>
  <si>
    <t>All Terrain Vehicles</t>
  </si>
  <si>
    <t>Specialty Vehicles/Carts</t>
  </si>
  <si>
    <t>Construction and Mining Equipment</t>
  </si>
  <si>
    <t>Tampers/Rammers</t>
  </si>
  <si>
    <t>Plate Compactors</t>
  </si>
  <si>
    <t>Paving Equipment</t>
  </si>
  <si>
    <t>Signal Boards/Light Plants</t>
  </si>
  <si>
    <t>Concrete/Industrial Saws</t>
  </si>
  <si>
    <t>Crushing/Processing Equipment</t>
  </si>
  <si>
    <t>Industrial Equipment</t>
  </si>
  <si>
    <t>Sweepers/Scrubbers</t>
  </si>
  <si>
    <t>Other General Industrial Equipment</t>
  </si>
  <si>
    <t>Lawn and Garden Equipment</t>
  </si>
  <si>
    <t>Rotary Tillers &lt; 6 HP (Residential)</t>
  </si>
  <si>
    <t>Rotary Tillers &lt; 6 HP (Commercial)</t>
  </si>
  <si>
    <t>Chain Saws &lt; 6 HP (Residential)</t>
  </si>
  <si>
    <t>Chain Saws &lt; 6 HP (Commercial)</t>
  </si>
  <si>
    <t>Trimmers/Edgers/Brush Cutters (Residential)</t>
  </si>
  <si>
    <t>Trimmers/Edgers/Brush Cutters (Commercial)</t>
  </si>
  <si>
    <t>Leafblowers/Vacuums (Residential)</t>
  </si>
  <si>
    <t>Leafblowers/Vacuums (Commercial)</t>
  </si>
  <si>
    <t>Snowblowers (Residential)</t>
  </si>
  <si>
    <t>Snowblowers (Commercial)</t>
  </si>
  <si>
    <t>Turf Equipment (Commercial)</t>
  </si>
  <si>
    <t>Agricultural Equipment</t>
  </si>
  <si>
    <t>Sprayers</t>
  </si>
  <si>
    <t>Commercial Equipment</t>
  </si>
  <si>
    <t>Generator Sets</t>
  </si>
  <si>
    <t>Pumps</t>
  </si>
  <si>
    <t>Air Compressors</t>
  </si>
  <si>
    <t>Hydro-power Units</t>
  </si>
  <si>
    <t>Logging Equipment</t>
  </si>
  <si>
    <t>Chain Saws : 6 HP</t>
  </si>
  <si>
    <t>Off-highway Vehicle Gasoline, 4-Stroke</t>
  </si>
  <si>
    <t>Golf Carts</t>
  </si>
  <si>
    <t>Pavers</t>
  </si>
  <si>
    <t>Rollers</t>
  </si>
  <si>
    <t>Surfacing Equipment</t>
  </si>
  <si>
    <t>Trenchers</t>
  </si>
  <si>
    <t>Bore/Drill Rigs</t>
  </si>
  <si>
    <t>Cement and Mortar Mixers</t>
  </si>
  <si>
    <t>Cranes</t>
  </si>
  <si>
    <t>Rough Terrain Forklifts</t>
  </si>
  <si>
    <t>Rubber Tire Loaders</t>
  </si>
  <si>
    <t>Tractors/Loaders/Backhoes</t>
  </si>
  <si>
    <t>Skid Steer Loaders</t>
  </si>
  <si>
    <t>Dumpers/Tenders</t>
  </si>
  <si>
    <t>Other Construction Equipment</t>
  </si>
  <si>
    <t>Aerial Lifts</t>
  </si>
  <si>
    <t>Forklifts</t>
  </si>
  <si>
    <t>Other Material Handling Equipment</t>
  </si>
  <si>
    <t>AC\Refrigeration</t>
  </si>
  <si>
    <t>Terminal Tractors</t>
  </si>
  <si>
    <t>Lawn Mowers (Residential)</t>
  </si>
  <si>
    <t>Lawn Mowers (Commercial)</t>
  </si>
  <si>
    <t>Rear Engine Riding Mowers (Residential)</t>
  </si>
  <si>
    <t>Rear Engine Riding Mowers (Commercial)</t>
  </si>
  <si>
    <t>Front Mowers (Commercial)</t>
  </si>
  <si>
    <t>Shredders &lt; 6 HP (Commercial)</t>
  </si>
  <si>
    <t>Lawn and Garden Tractors (Residential)</t>
  </si>
  <si>
    <t>Lawn and Garden Tractors (Commercial)</t>
  </si>
  <si>
    <t>Chippers/Stump Grinders (Commercial)</t>
  </si>
  <si>
    <t>Other Lawn and Garden Equipment (Residential)</t>
  </si>
  <si>
    <t>Other Lawn and Garden Equipment (Commercial)</t>
  </si>
  <si>
    <t>2-Wheel Tractors</t>
  </si>
  <si>
    <t>Agricultural Tractors</t>
  </si>
  <si>
    <t>Combines</t>
  </si>
  <si>
    <t>Balers</t>
  </si>
  <si>
    <t>Agricultural Mowers</t>
  </si>
  <si>
    <t>Tillers : 6 HP</t>
  </si>
  <si>
    <t>Swathers</t>
  </si>
  <si>
    <t>Other Agricultural Equipment</t>
  </si>
  <si>
    <t>Irrigation Sets</t>
  </si>
  <si>
    <t>Welders</t>
  </si>
  <si>
    <t>Pressure Washers</t>
  </si>
  <si>
    <t>Shredders : 6 HP</t>
  </si>
  <si>
    <t>Forest Eqp - Feller/Bunch/Skidder</t>
  </si>
  <si>
    <t>Other Oil Field Equipment</t>
  </si>
  <si>
    <t>LPG</t>
  </si>
  <si>
    <t>CNG</t>
  </si>
  <si>
    <t>Gas Compressors</t>
  </si>
  <si>
    <t>Off-highway Vehicle Diesel</t>
  </si>
  <si>
    <t>Scrapers</t>
  </si>
  <si>
    <t>Excavators</t>
  </si>
  <si>
    <t>Graders</t>
  </si>
  <si>
    <t>Off-highway Trucks</t>
  </si>
  <si>
    <t>Crawler Tractor/Dozers</t>
  </si>
  <si>
    <t>Off-highway Tractors</t>
  </si>
  <si>
    <t>Underground Mining Equipment</t>
  </si>
  <si>
    <t>Other Underground Mining Equipment</t>
  </si>
  <si>
    <t>Pleasure Craft</t>
  </si>
  <si>
    <t>Gasoline 2-Stroke</t>
  </si>
  <si>
    <t>Outboard</t>
  </si>
  <si>
    <t>Personal Water Craft</t>
  </si>
  <si>
    <t>Gasoline 4-Stroke</t>
  </si>
  <si>
    <t>Inboard/Sterndrive</t>
  </si>
  <si>
    <t>Diesel</t>
  </si>
  <si>
    <t>Railroad Equipment</t>
  </si>
  <si>
    <t>Railway Maintenance</t>
  </si>
  <si>
    <t>Gasoline, 4-Stroke</t>
  </si>
  <si>
    <t>CNTY_short</t>
  </si>
  <si>
    <t>NOx</t>
  </si>
  <si>
    <t>PM25</t>
  </si>
  <si>
    <t>Emissions summary, tons/year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</si>
</sst>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%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59" applyFont="1" applyFill="1" applyBorder="1" applyAlignment="1">
      <alignment horizontal="center"/>
      <protection/>
    </xf>
    <xf numFmtId="0" fontId="3" fillId="0" borderId="11" xfId="59" applyFont="1" applyFill="1" applyBorder="1" applyAlignment="1">
      <alignment wrapText="1"/>
      <protection/>
    </xf>
    <xf numFmtId="0" fontId="3" fillId="33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wrapText="1"/>
      <protection/>
    </xf>
    <xf numFmtId="167" fontId="0" fillId="0" borderId="0" xfId="0" applyNumberFormat="1" applyAlignment="1">
      <alignment/>
    </xf>
    <xf numFmtId="167" fontId="3" fillId="33" borderId="10" xfId="58" applyNumberFormat="1" applyFont="1" applyFill="1" applyBorder="1" applyAlignment="1">
      <alignment horizontal="center"/>
      <protection/>
    </xf>
    <xf numFmtId="167" fontId="3" fillId="0" borderId="11" xfId="59" applyNumberFormat="1" applyFont="1" applyFill="1" applyBorder="1" applyAlignment="1">
      <alignment horizontal="right" wrapText="1"/>
      <protection/>
    </xf>
    <xf numFmtId="167" fontId="3" fillId="0" borderId="11" xfId="60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3" fillId="0" borderId="0" xfId="59" applyFont="1" applyFill="1" applyBorder="1" applyAlignment="1">
      <alignment wrapText="1"/>
      <protection/>
    </xf>
    <xf numFmtId="167" fontId="3" fillId="0" borderId="0" xfId="59" applyNumberFormat="1" applyFont="1" applyFill="1" applyBorder="1" applyAlignment="1">
      <alignment horizontal="right" wrapText="1"/>
      <protection/>
    </xf>
    <xf numFmtId="0" fontId="3" fillId="33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wrapText="1"/>
      <protection/>
    </xf>
    <xf numFmtId="0" fontId="3" fillId="0" borderId="11" xfId="55" applyFont="1" applyFill="1" applyBorder="1" applyAlignment="1">
      <alignment horizontal="right" wrapText="1"/>
      <protection/>
    </xf>
    <xf numFmtId="0" fontId="3" fillId="34" borderId="12" xfId="57" applyFont="1" applyFill="1" applyBorder="1" applyAlignment="1">
      <alignment horizontal="center"/>
      <protection/>
    </xf>
    <xf numFmtId="0" fontId="3" fillId="34" borderId="0" xfId="57" applyFont="1" applyFill="1" applyBorder="1" applyAlignment="1">
      <alignment horizontal="left"/>
      <protection/>
    </xf>
    <xf numFmtId="168" fontId="0" fillId="0" borderId="0" xfId="63" applyNumberFormat="1" applyFont="1" applyAlignment="1">
      <alignment/>
    </xf>
    <xf numFmtId="2" fontId="0" fillId="0" borderId="0" xfId="0" applyNumberFormat="1" applyAlignment="1">
      <alignment/>
    </xf>
    <xf numFmtId="0" fontId="3" fillId="0" borderId="11" xfId="56" applyFont="1" applyFill="1" applyBorder="1" applyAlignment="1">
      <alignment wrapText="1"/>
      <protection/>
    </xf>
    <xf numFmtId="2" fontId="3" fillId="0" borderId="11" xfId="56" applyNumberFormat="1" applyFont="1" applyFill="1" applyBorder="1" applyAlignment="1">
      <alignment horizontal="right" wrapText="1"/>
      <protection/>
    </xf>
    <xf numFmtId="0" fontId="3" fillId="33" borderId="13" xfId="56" applyFont="1" applyFill="1" applyBorder="1" applyAlignment="1">
      <alignment horizontal="center"/>
      <protection/>
    </xf>
    <xf numFmtId="0" fontId="0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nual" xfId="55"/>
    <cellStyle name="Normal_annual_scc" xfId="56"/>
    <cellStyle name="Normal_nonpoint_annual" xfId="57"/>
    <cellStyle name="Normal_OSD" xfId="58"/>
    <cellStyle name="Normal_Sheet1" xfId="59"/>
    <cellStyle name="Normal_Sheet1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9.140625" defaultRowHeight="12.75"/>
  <sheetData>
    <row r="1" ht="12.75">
      <c r="A1" t="s">
        <v>3</v>
      </c>
    </row>
    <row r="2" ht="12.75">
      <c r="A2" t="s">
        <v>247</v>
      </c>
    </row>
    <row r="3" ht="12.75">
      <c r="A3" t="s">
        <v>11</v>
      </c>
    </row>
    <row r="4" ht="12.75">
      <c r="A4" t="s">
        <v>12</v>
      </c>
    </row>
    <row r="6" ht="15">
      <c r="B6" s="17" t="s">
        <v>298</v>
      </c>
    </row>
    <row r="7" spans="1:2" ht="12.75">
      <c r="A7" t="s">
        <v>264</v>
      </c>
      <c r="B7" s="18">
        <v>0</v>
      </c>
    </row>
    <row r="8" spans="1:2" ht="12.75">
      <c r="A8" t="s">
        <v>268</v>
      </c>
      <c r="B8" s="18">
        <v>0.1642002073711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7.00390625" style="0" customWidth="1"/>
    <col min="2" max="2" width="12.7109375" style="0" bestFit="1" customWidth="1"/>
    <col min="3" max="9" width="11.57421875" style="6" bestFit="1" customWidth="1"/>
    <col min="10" max="10" width="6.00390625" style="0" bestFit="1" customWidth="1"/>
    <col min="11" max="11" width="20.7109375" style="0" bestFit="1" customWidth="1"/>
    <col min="12" max="12" width="8.8515625" style="0" bestFit="1" customWidth="1"/>
    <col min="13" max="13" width="7.57421875" style="0" bestFit="1" customWidth="1"/>
    <col min="14" max="14" width="9.57421875" style="0" bestFit="1" customWidth="1"/>
    <col min="15" max="15" width="8.57421875" style="0" bestFit="1" customWidth="1"/>
  </cols>
  <sheetData>
    <row r="1" ht="12.75">
      <c r="A1" s="1" t="s">
        <v>248</v>
      </c>
    </row>
    <row r="2" spans="1:15" ht="15">
      <c r="A2" s="2" t="s">
        <v>1</v>
      </c>
      <c r="B2" s="2" t="s">
        <v>2</v>
      </c>
      <c r="C2" s="7" t="s">
        <v>10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274</v>
      </c>
      <c r="K2" s="16" t="s">
        <v>298</v>
      </c>
      <c r="L2" s="7" t="s">
        <v>272</v>
      </c>
      <c r="M2" s="7" t="s">
        <v>8</v>
      </c>
      <c r="N2" s="7" t="s">
        <v>5</v>
      </c>
      <c r="O2" s="7" t="s">
        <v>275</v>
      </c>
    </row>
    <row r="3" spans="1:15" ht="15">
      <c r="A3" s="3" t="s">
        <v>14</v>
      </c>
      <c r="B3" s="3" t="s">
        <v>14</v>
      </c>
      <c r="C3" s="8">
        <v>1925.6302945063203</v>
      </c>
      <c r="D3" s="8">
        <v>0.2505538332054483</v>
      </c>
      <c r="E3" s="8">
        <v>254.48394198648762</v>
      </c>
      <c r="F3" s="8">
        <v>21.64111000614385</v>
      </c>
      <c r="G3" s="8">
        <v>20.794898207141163</v>
      </c>
      <c r="H3" s="8">
        <v>5.053614724089521</v>
      </c>
      <c r="I3" s="8">
        <v>144.85375006691578</v>
      </c>
      <c r="J3" t="str">
        <f aca="true" t="shared" si="0" ref="J3:J24">IF(VALUE(B3)&lt;100,A3&amp;"0"&amp;B3,A3&amp;B3)</f>
        <v>13013</v>
      </c>
      <c r="K3" s="18">
        <f>VLOOKUP(J3,ATLCNTY!$A$2:$C$23,3,FALSE)</f>
        <v>1</v>
      </c>
      <c r="L3" t="str">
        <f>VLOOKUP(J3,ATLCNTY!$A$2:$B$23,2,FALSE)</f>
        <v>Barrow</v>
      </c>
      <c r="M3" s="6">
        <f aca="true" t="shared" si="1" ref="M3:M8">H3*K3</f>
        <v>5.053614724089521</v>
      </c>
      <c r="N3" s="6">
        <f aca="true" t="shared" si="2" ref="N3:N8">E3*K3</f>
        <v>254.48394198648762</v>
      </c>
      <c r="O3" s="6">
        <f aca="true" t="shared" si="3" ref="O3:O8">G3*K3</f>
        <v>20.794898207141163</v>
      </c>
    </row>
    <row r="4" spans="1:15" ht="15">
      <c r="A4" s="3" t="s">
        <v>14</v>
      </c>
      <c r="B4" s="3" t="s">
        <v>226</v>
      </c>
      <c r="C4" s="8">
        <v>4939.51859112118</v>
      </c>
      <c r="D4" s="8">
        <v>0.5885688523762517</v>
      </c>
      <c r="E4" s="8">
        <v>575.8383200845409</v>
      </c>
      <c r="F4" s="8">
        <v>52.67920118365941</v>
      </c>
      <c r="G4" s="8">
        <v>50.32372041457047</v>
      </c>
      <c r="H4" s="8">
        <v>10.679267990805368</v>
      </c>
      <c r="I4" s="8">
        <v>618.7560325326542</v>
      </c>
      <c r="J4" t="str">
        <f t="shared" si="0"/>
        <v>13015</v>
      </c>
      <c r="K4" s="18">
        <f>VLOOKUP(J4,ATLCNTY!$A$2:$C$23,3,FALSE)</f>
        <v>1</v>
      </c>
      <c r="L4" t="str">
        <f>VLOOKUP(J4,ATLCNTY!$A$2:$B$23,2,FALSE)</f>
        <v>Bartow</v>
      </c>
      <c r="M4" s="6">
        <f t="shared" si="1"/>
        <v>10.679267990805368</v>
      </c>
      <c r="N4" s="6">
        <f t="shared" si="2"/>
        <v>575.8383200845409</v>
      </c>
      <c r="O4" s="6">
        <f t="shared" si="3"/>
        <v>50.32372041457047</v>
      </c>
    </row>
    <row r="5" spans="1:15" ht="15">
      <c r="A5" s="3" t="s">
        <v>14</v>
      </c>
      <c r="B5" s="3" t="s">
        <v>227</v>
      </c>
      <c r="C5" s="8">
        <v>3993.178637198649</v>
      </c>
      <c r="D5" s="8">
        <v>0.5518196542118067</v>
      </c>
      <c r="E5" s="8">
        <v>554.6404345239299</v>
      </c>
      <c r="F5" s="8">
        <v>50.04938062199847</v>
      </c>
      <c r="G5" s="8">
        <v>47.94388020394386</v>
      </c>
      <c r="H5" s="8">
        <v>10.930213253660167</v>
      </c>
      <c r="I5" s="8">
        <v>483.8335892814337</v>
      </c>
      <c r="J5" t="str">
        <f t="shared" si="0"/>
        <v>13045</v>
      </c>
      <c r="K5" s="18">
        <f>VLOOKUP(J5,ATLCNTY!$A$2:$C$23,3,FALSE)</f>
        <v>1</v>
      </c>
      <c r="L5" t="str">
        <f>VLOOKUP(J5,ATLCNTY!$A$2:$B$23,2,FALSE)</f>
        <v>Carroll</v>
      </c>
      <c r="M5" s="6">
        <f t="shared" si="1"/>
        <v>10.930213253660167</v>
      </c>
      <c r="N5" s="6">
        <f t="shared" si="2"/>
        <v>554.6404345239299</v>
      </c>
      <c r="O5" s="6">
        <f t="shared" si="3"/>
        <v>47.94388020394386</v>
      </c>
    </row>
    <row r="6" spans="1:15" ht="15">
      <c r="A6" s="3" t="s">
        <v>14</v>
      </c>
      <c r="B6" s="3" t="s">
        <v>228</v>
      </c>
      <c r="C6" s="8">
        <v>11865.605414946547</v>
      </c>
      <c r="D6" s="8">
        <v>1.3100188595059588</v>
      </c>
      <c r="E6" s="8">
        <v>1094.2521551041125</v>
      </c>
      <c r="F6" s="8">
        <v>117.5961742701277</v>
      </c>
      <c r="G6" s="8">
        <v>112.0721732728971</v>
      </c>
      <c r="H6" s="8">
        <v>22.577517400369928</v>
      </c>
      <c r="I6" s="8">
        <v>1227.0006958361867</v>
      </c>
      <c r="J6" t="str">
        <f t="shared" si="0"/>
        <v>13057</v>
      </c>
      <c r="K6" s="18">
        <f>VLOOKUP(J6,ATLCNTY!$A$2:$C$23,3,FALSE)</f>
        <v>1</v>
      </c>
      <c r="L6" t="str">
        <f>VLOOKUP(J6,ATLCNTY!$A$2:$B$23,2,FALSE)</f>
        <v>Cherokee</v>
      </c>
      <c r="M6" s="6">
        <f t="shared" si="1"/>
        <v>22.577517400369928</v>
      </c>
      <c r="N6" s="6">
        <f t="shared" si="2"/>
        <v>1094.2521551041125</v>
      </c>
      <c r="O6" s="6">
        <f t="shared" si="3"/>
        <v>112.0721732728971</v>
      </c>
    </row>
    <row r="7" spans="1:15" ht="15">
      <c r="A7" s="3" t="s">
        <v>14</v>
      </c>
      <c r="B7" s="3" t="s">
        <v>229</v>
      </c>
      <c r="C7" s="8">
        <v>8026.6968330508</v>
      </c>
      <c r="D7" s="8">
        <v>1.0821520721603353</v>
      </c>
      <c r="E7" s="8">
        <v>1043.782786647366</v>
      </c>
      <c r="F7" s="8">
        <v>91.4899278601595</v>
      </c>
      <c r="G7" s="8">
        <v>87.98912611442285</v>
      </c>
      <c r="H7" s="8">
        <v>21.89063275621677</v>
      </c>
      <c r="I7" s="8">
        <v>589.4012901851888</v>
      </c>
      <c r="J7" t="str">
        <f t="shared" si="0"/>
        <v>13063</v>
      </c>
      <c r="K7" s="18">
        <f>VLOOKUP(J7,ATLCNTY!$A$2:$C$23,3,FALSE)</f>
        <v>1</v>
      </c>
      <c r="L7" t="str">
        <f>VLOOKUP(J7,ATLCNTY!$A$2:$B$23,2,FALSE)</f>
        <v>Clayton</v>
      </c>
      <c r="M7" s="6">
        <f t="shared" si="1"/>
        <v>21.89063275621677</v>
      </c>
      <c r="N7" s="6">
        <f t="shared" si="2"/>
        <v>1043.782786647366</v>
      </c>
      <c r="O7" s="6">
        <f t="shared" si="3"/>
        <v>87.98912611442285</v>
      </c>
    </row>
    <row r="8" spans="1:15" ht="15">
      <c r="A8" s="3" t="s">
        <v>14</v>
      </c>
      <c r="B8" s="3" t="s">
        <v>230</v>
      </c>
      <c r="C8" s="8">
        <v>51126.471459360946</v>
      </c>
      <c r="D8" s="8">
        <v>3.9184409823066915</v>
      </c>
      <c r="E8" s="8">
        <v>2993.6854341553244</v>
      </c>
      <c r="F8" s="8">
        <v>332.19396972396254</v>
      </c>
      <c r="G8" s="8">
        <v>315.1851982610578</v>
      </c>
      <c r="H8" s="8">
        <v>54.68465606000852</v>
      </c>
      <c r="I8" s="8">
        <v>3920.511662101695</v>
      </c>
      <c r="J8" t="str">
        <f t="shared" si="0"/>
        <v>13067</v>
      </c>
      <c r="K8" s="18">
        <f>VLOOKUP(J8,ATLCNTY!$A$2:$C$23,3,FALSE)</f>
        <v>1</v>
      </c>
      <c r="L8" t="str">
        <f>VLOOKUP(J8,ATLCNTY!$A$2:$B$23,2,FALSE)</f>
        <v>Cobb</v>
      </c>
      <c r="M8" s="6">
        <f t="shared" si="1"/>
        <v>54.68465606000852</v>
      </c>
      <c r="N8" s="6">
        <f t="shared" si="2"/>
        <v>2993.6854341553244</v>
      </c>
      <c r="O8" s="6">
        <f t="shared" si="3"/>
        <v>315.1851982610578</v>
      </c>
    </row>
    <row r="9" spans="1:15" ht="15">
      <c r="A9" s="3" t="s">
        <v>14</v>
      </c>
      <c r="B9" s="3" t="s">
        <v>231</v>
      </c>
      <c r="C9" s="8">
        <v>6225.585858998779</v>
      </c>
      <c r="D9" s="8">
        <v>0.6338929020932668</v>
      </c>
      <c r="E9" s="8">
        <v>568.3649478377594</v>
      </c>
      <c r="F9" s="8">
        <v>54.837903908328705</v>
      </c>
      <c r="G9" s="8">
        <v>52.3675951543759</v>
      </c>
      <c r="H9" s="8">
        <v>11.123348683191248</v>
      </c>
      <c r="I9" s="8">
        <v>466.2539154638452</v>
      </c>
      <c r="J9" t="str">
        <f t="shared" si="0"/>
        <v>13077</v>
      </c>
      <c r="K9" s="18">
        <f>VLOOKUP(J9,ATLCNTY!$A$2:$C$23,3,FALSE)</f>
        <v>1</v>
      </c>
      <c r="L9" t="str">
        <f>VLOOKUP(J9,ATLCNTY!$A$2:$B$23,2,FALSE)</f>
        <v>Coweta</v>
      </c>
      <c r="M9" s="6">
        <f aca="true" t="shared" si="4" ref="M9:M24">H9*K9</f>
        <v>11.123348683191248</v>
      </c>
      <c r="N9" s="6">
        <f aca="true" t="shared" si="5" ref="N9:N24">E9*K9</f>
        <v>568.3649478377594</v>
      </c>
      <c r="O9" s="6">
        <f aca="true" t="shared" si="6" ref="O9:O24">G9*K9</f>
        <v>52.3675951543759</v>
      </c>
    </row>
    <row r="10" spans="1:15" ht="15">
      <c r="A10" s="3" t="s">
        <v>14</v>
      </c>
      <c r="B10" s="3" t="s">
        <v>232</v>
      </c>
      <c r="C10" s="8">
        <v>45078.05451722157</v>
      </c>
      <c r="D10" s="8">
        <v>3.4152876065400317</v>
      </c>
      <c r="E10" s="8">
        <v>2608.5260876364096</v>
      </c>
      <c r="F10" s="8">
        <v>288.5955430745872</v>
      </c>
      <c r="G10" s="8">
        <v>273.7752373317996</v>
      </c>
      <c r="H10" s="8">
        <v>47.58657258496028</v>
      </c>
      <c r="I10" s="8">
        <v>3407.4837295250704</v>
      </c>
      <c r="J10" t="str">
        <f t="shared" si="0"/>
        <v>13089</v>
      </c>
      <c r="K10" s="18">
        <f>VLOOKUP(J10,ATLCNTY!$A$2:$C$23,3,FALSE)</f>
        <v>1</v>
      </c>
      <c r="L10" t="str">
        <f>VLOOKUP(J10,ATLCNTY!$A$2:$B$23,2,FALSE)</f>
        <v>De Kalb</v>
      </c>
      <c r="M10" s="6">
        <f t="shared" si="4"/>
        <v>47.58657258496028</v>
      </c>
      <c r="N10" s="6">
        <f t="shared" si="5"/>
        <v>2608.5260876364096</v>
      </c>
      <c r="O10" s="6">
        <f t="shared" si="6"/>
        <v>273.7752373317996</v>
      </c>
    </row>
    <row r="11" spans="1:15" ht="15">
      <c r="A11" s="3" t="s">
        <v>14</v>
      </c>
      <c r="B11" s="3" t="s">
        <v>233</v>
      </c>
      <c r="C11" s="8">
        <v>3542.2221214932106</v>
      </c>
      <c r="D11" s="8">
        <v>0.42431386595353093</v>
      </c>
      <c r="E11" s="8">
        <v>413.39467274907116</v>
      </c>
      <c r="F11" s="8">
        <v>35.533122790300574</v>
      </c>
      <c r="G11" s="8">
        <v>34.13224316750938</v>
      </c>
      <c r="H11" s="8">
        <v>8.265681712573443</v>
      </c>
      <c r="I11" s="8">
        <v>253.57183449068046</v>
      </c>
      <c r="J11" t="str">
        <f t="shared" si="0"/>
        <v>13097</v>
      </c>
      <c r="K11" s="18">
        <f>VLOOKUP(J11,ATLCNTY!$A$2:$C$23,3,FALSE)</f>
        <v>1</v>
      </c>
      <c r="L11" t="str">
        <f>VLOOKUP(J11,ATLCNTY!$A$2:$B$23,2,FALSE)</f>
        <v>Douglas</v>
      </c>
      <c r="M11" s="6">
        <f t="shared" si="4"/>
        <v>8.265681712573443</v>
      </c>
      <c r="N11" s="6">
        <f t="shared" si="5"/>
        <v>413.39467274907116</v>
      </c>
      <c r="O11" s="6">
        <f t="shared" si="6"/>
        <v>34.13224316750938</v>
      </c>
    </row>
    <row r="12" spans="1:15" ht="15">
      <c r="A12" s="3" t="s">
        <v>14</v>
      </c>
      <c r="B12" s="3" t="s">
        <v>234</v>
      </c>
      <c r="C12" s="8">
        <v>5414.926440867996</v>
      </c>
      <c r="D12" s="8">
        <v>0.5858099603215512</v>
      </c>
      <c r="E12" s="8">
        <v>550.7357347234349</v>
      </c>
      <c r="F12" s="8">
        <v>49.156251838701635</v>
      </c>
      <c r="G12" s="8">
        <v>47.10745155788834</v>
      </c>
      <c r="H12" s="8">
        <v>10.774455629815542</v>
      </c>
      <c r="I12" s="8">
        <v>386.8610593837547</v>
      </c>
      <c r="J12" t="str">
        <f t="shared" si="0"/>
        <v>13113</v>
      </c>
      <c r="K12" s="18">
        <f>VLOOKUP(J12,ATLCNTY!$A$2:$C$23,3,FALSE)</f>
        <v>1</v>
      </c>
      <c r="L12" t="str">
        <f>VLOOKUP(J12,ATLCNTY!$A$2:$B$23,2,FALSE)</f>
        <v>Fayette</v>
      </c>
      <c r="M12" s="6">
        <f t="shared" si="4"/>
        <v>10.774455629815542</v>
      </c>
      <c r="N12" s="6">
        <f t="shared" si="5"/>
        <v>550.7357347234349</v>
      </c>
      <c r="O12" s="6">
        <f t="shared" si="6"/>
        <v>47.10745155788834</v>
      </c>
    </row>
    <row r="13" spans="1:15" ht="15">
      <c r="A13" s="3" t="s">
        <v>14</v>
      </c>
      <c r="B13" s="3" t="s">
        <v>235</v>
      </c>
      <c r="C13" s="8">
        <v>12593.479353369214</v>
      </c>
      <c r="D13" s="8">
        <v>1.163532669925984</v>
      </c>
      <c r="E13" s="8">
        <v>954.1364063099913</v>
      </c>
      <c r="F13" s="8">
        <v>96.25618970145604</v>
      </c>
      <c r="G13" s="8">
        <v>91.65224186917146</v>
      </c>
      <c r="H13" s="8">
        <v>17.996596366929836</v>
      </c>
      <c r="I13" s="8">
        <v>1109.0667779153528</v>
      </c>
      <c r="J13" t="str">
        <f t="shared" si="0"/>
        <v>13117</v>
      </c>
      <c r="K13" s="18">
        <f>VLOOKUP(J13,ATLCNTY!$A$2:$C$23,3,FALSE)</f>
        <v>1</v>
      </c>
      <c r="L13" t="str">
        <f>VLOOKUP(J13,ATLCNTY!$A$2:$B$23,2,FALSE)</f>
        <v>Forsyth</v>
      </c>
      <c r="M13" s="6">
        <f t="shared" si="4"/>
        <v>17.996596366929836</v>
      </c>
      <c r="N13" s="6">
        <f t="shared" si="5"/>
        <v>954.1364063099913</v>
      </c>
      <c r="O13" s="6">
        <f t="shared" si="6"/>
        <v>91.65224186917146</v>
      </c>
    </row>
    <row r="14" spans="1:15" ht="15">
      <c r="A14" s="3" t="s">
        <v>14</v>
      </c>
      <c r="B14" s="3" t="s">
        <v>236</v>
      </c>
      <c r="C14" s="8">
        <v>48076.04152272466</v>
      </c>
      <c r="D14" s="8">
        <v>5.070552786886811</v>
      </c>
      <c r="E14" s="8">
        <v>4601.415012362533</v>
      </c>
      <c r="F14" s="8">
        <v>430.2017270429961</v>
      </c>
      <c r="G14" s="8">
        <v>411.7570554596384</v>
      </c>
      <c r="H14" s="8">
        <v>90.45884851221076</v>
      </c>
      <c r="I14" s="8">
        <v>4074.741299579424</v>
      </c>
      <c r="J14" t="str">
        <f t="shared" si="0"/>
        <v>13121</v>
      </c>
      <c r="K14" s="18">
        <f>VLOOKUP(J14,ATLCNTY!$A$2:$C$23,3,FALSE)</f>
        <v>1</v>
      </c>
      <c r="L14" t="str">
        <f>VLOOKUP(J14,ATLCNTY!$A$2:$B$23,2,FALSE)</f>
        <v>Fulton</v>
      </c>
      <c r="M14" s="6">
        <f t="shared" si="4"/>
        <v>90.45884851221076</v>
      </c>
      <c r="N14" s="6">
        <f t="shared" si="5"/>
        <v>4601.415012362533</v>
      </c>
      <c r="O14" s="6">
        <f t="shared" si="6"/>
        <v>411.7570554596384</v>
      </c>
    </row>
    <row r="15" spans="1:15" ht="15">
      <c r="A15" s="3" t="s">
        <v>14</v>
      </c>
      <c r="B15" s="3" t="s">
        <v>237</v>
      </c>
      <c r="C15" s="8">
        <v>67824.2532494517</v>
      </c>
      <c r="D15" s="8">
        <v>5.502897213267551</v>
      </c>
      <c r="E15" s="8">
        <v>4331.63227654654</v>
      </c>
      <c r="F15" s="8">
        <v>463.8261819884595</v>
      </c>
      <c r="G15" s="8">
        <v>441.03422283577436</v>
      </c>
      <c r="H15" s="8">
        <v>81.83780839459855</v>
      </c>
      <c r="I15" s="8">
        <v>4581.329254441892</v>
      </c>
      <c r="J15" t="str">
        <f t="shared" si="0"/>
        <v>13135</v>
      </c>
      <c r="K15" s="18">
        <f>VLOOKUP(J15,ATLCNTY!$A$2:$C$23,3,FALSE)</f>
        <v>1</v>
      </c>
      <c r="L15" t="str">
        <f>VLOOKUP(J15,ATLCNTY!$A$2:$B$23,2,FALSE)</f>
        <v>Gwinnett</v>
      </c>
      <c r="M15" s="6">
        <f t="shared" si="4"/>
        <v>81.83780839459855</v>
      </c>
      <c r="N15" s="6">
        <f t="shared" si="5"/>
        <v>4331.63227654654</v>
      </c>
      <c r="O15" s="6">
        <f t="shared" si="6"/>
        <v>441.03422283577436</v>
      </c>
    </row>
    <row r="16" spans="1:15" ht="15">
      <c r="A16" s="3" t="s">
        <v>14</v>
      </c>
      <c r="B16" s="3" t="s">
        <v>238</v>
      </c>
      <c r="C16" s="8">
        <v>11702.411617254578</v>
      </c>
      <c r="D16" s="8">
        <v>1.1165494132619105</v>
      </c>
      <c r="E16" s="8">
        <v>972.719970213377</v>
      </c>
      <c r="F16" s="8">
        <v>98.8899696424894</v>
      </c>
      <c r="G16" s="8">
        <v>93.78914657589267</v>
      </c>
      <c r="H16" s="8">
        <v>16.578563254047122</v>
      </c>
      <c r="I16" s="8">
        <v>1666.2851154399489</v>
      </c>
      <c r="J16" t="str">
        <f t="shared" si="0"/>
        <v>13139</v>
      </c>
      <c r="K16" s="18">
        <f>VLOOKUP(J16,ATLCNTY!$A$2:$C$23,3,FALSE)</f>
        <v>1</v>
      </c>
      <c r="L16" t="str">
        <f>VLOOKUP(J16,ATLCNTY!$A$2:$B$23,2,FALSE)</f>
        <v>Hall</v>
      </c>
      <c r="M16" s="6">
        <f t="shared" si="4"/>
        <v>16.578563254047122</v>
      </c>
      <c r="N16" s="6">
        <f t="shared" si="5"/>
        <v>972.719970213377</v>
      </c>
      <c r="O16" s="6">
        <f t="shared" si="6"/>
        <v>93.78914657589267</v>
      </c>
    </row>
    <row r="17" spans="1:15" ht="15">
      <c r="A17" s="3" t="s">
        <v>14</v>
      </c>
      <c r="B17" s="3" t="s">
        <v>245</v>
      </c>
      <c r="C17" s="8">
        <v>1399.2293387952002</v>
      </c>
      <c r="D17" s="8">
        <v>0.13830418116480264</v>
      </c>
      <c r="E17" s="8">
        <v>74.81779735681363</v>
      </c>
      <c r="F17" s="8">
        <v>17.24835022631991</v>
      </c>
      <c r="G17" s="8">
        <v>16.085355273111304</v>
      </c>
      <c r="H17" s="8">
        <v>1.4046642090416381</v>
      </c>
      <c r="I17" s="8">
        <v>450.0403110427611</v>
      </c>
      <c r="J17" t="str">
        <f t="shared" si="0"/>
        <v>13149</v>
      </c>
      <c r="K17" s="18">
        <f>VLOOKUP(J17,ATLCNTY!$A$2:$C$23,3,FALSE)</f>
        <v>0</v>
      </c>
      <c r="L17" t="str">
        <f>VLOOKUP(J17,ATLCNTY!$A$2:$B$23,2,FALSE)</f>
        <v>Heard</v>
      </c>
      <c r="M17" s="6">
        <f t="shared" si="4"/>
        <v>0</v>
      </c>
      <c r="N17" s="6">
        <f t="shared" si="5"/>
        <v>0</v>
      </c>
      <c r="O17" s="6">
        <f t="shared" si="6"/>
        <v>0</v>
      </c>
    </row>
    <row r="18" spans="1:15" ht="15">
      <c r="A18" s="3" t="s">
        <v>14</v>
      </c>
      <c r="B18" s="3" t="s">
        <v>239</v>
      </c>
      <c r="C18" s="8">
        <v>6214.696167761732</v>
      </c>
      <c r="D18" s="8">
        <v>1.0353065033311464</v>
      </c>
      <c r="E18" s="8">
        <v>992.4086255988796</v>
      </c>
      <c r="F18" s="8">
        <v>94.59246329885498</v>
      </c>
      <c r="G18" s="8">
        <v>90.80130005792145</v>
      </c>
      <c r="H18" s="8">
        <v>21.77028115838333</v>
      </c>
      <c r="I18" s="8">
        <v>630.4270265312098</v>
      </c>
      <c r="J18" t="str">
        <f t="shared" si="0"/>
        <v>13151</v>
      </c>
      <c r="K18" s="18">
        <f>VLOOKUP(J18,ATLCNTY!$A$2:$C$23,3,FALSE)</f>
        <v>1</v>
      </c>
      <c r="L18" t="str">
        <f>VLOOKUP(J18,ATLCNTY!$A$2:$B$23,2,FALSE)</f>
        <v>Henry</v>
      </c>
      <c r="M18" s="6">
        <f t="shared" si="4"/>
        <v>21.77028115838333</v>
      </c>
      <c r="N18" s="6">
        <f t="shared" si="5"/>
        <v>992.4086255988796</v>
      </c>
      <c r="O18" s="6">
        <f t="shared" si="6"/>
        <v>90.80130005792145</v>
      </c>
    </row>
    <row r="19" spans="1:15" ht="15">
      <c r="A19" s="3" t="s">
        <v>14</v>
      </c>
      <c r="B19" s="3" t="s">
        <v>240</v>
      </c>
      <c r="C19" s="8">
        <v>3231.8361377854108</v>
      </c>
      <c r="D19" s="8">
        <v>0.5008805394673487</v>
      </c>
      <c r="E19" s="8">
        <v>533.2976464571009</v>
      </c>
      <c r="F19" s="8">
        <v>43.89260437615824</v>
      </c>
      <c r="G19" s="8">
        <v>42.23514246853344</v>
      </c>
      <c r="H19" s="8">
        <v>10.713330100237078</v>
      </c>
      <c r="I19" s="8">
        <v>268.39407022667876</v>
      </c>
      <c r="J19" t="str">
        <f t="shared" si="0"/>
        <v>13217</v>
      </c>
      <c r="K19" s="18">
        <f>VLOOKUP(J19,ATLCNTY!$A$2:$C$23,3,FALSE)</f>
        <v>1</v>
      </c>
      <c r="L19" t="str">
        <f>VLOOKUP(J19,ATLCNTY!$A$2:$B$23,2,FALSE)</f>
        <v>Newton</v>
      </c>
      <c r="M19" s="6">
        <f t="shared" si="4"/>
        <v>10.713330100237078</v>
      </c>
      <c r="N19" s="6">
        <f t="shared" si="5"/>
        <v>533.2976464571009</v>
      </c>
      <c r="O19" s="6">
        <f t="shared" si="6"/>
        <v>42.23514246853344</v>
      </c>
    </row>
    <row r="20" spans="1:15" ht="15">
      <c r="A20" s="3" t="s">
        <v>14</v>
      </c>
      <c r="B20" s="3" t="s">
        <v>241</v>
      </c>
      <c r="C20" s="8">
        <v>3521.135072257055</v>
      </c>
      <c r="D20" s="8">
        <v>0.49121783082405296</v>
      </c>
      <c r="E20" s="8">
        <v>453.07843463601534</v>
      </c>
      <c r="F20" s="8">
        <v>42.505012672409464</v>
      </c>
      <c r="G20" s="8">
        <v>40.79946537013767</v>
      </c>
      <c r="H20" s="8">
        <v>9.852804166156933</v>
      </c>
      <c r="I20" s="8">
        <v>275.44013814418605</v>
      </c>
      <c r="J20" t="str">
        <f t="shared" si="0"/>
        <v>13223</v>
      </c>
      <c r="K20" s="18">
        <f>VLOOKUP(J20,ATLCNTY!$A$2:$C$23,3,FALSE)</f>
        <v>1</v>
      </c>
      <c r="L20" t="str">
        <f>VLOOKUP(J20,ATLCNTY!$A$2:$B$23,2,FALSE)</f>
        <v>Paulding</v>
      </c>
      <c r="M20" s="6">
        <f t="shared" si="4"/>
        <v>9.852804166156933</v>
      </c>
      <c r="N20" s="6">
        <f t="shared" si="5"/>
        <v>453.07843463601534</v>
      </c>
      <c r="O20" s="6">
        <f t="shared" si="6"/>
        <v>40.79946537013767</v>
      </c>
    </row>
    <row r="21" spans="1:15" ht="15">
      <c r="A21" s="3" t="s">
        <v>14</v>
      </c>
      <c r="B21" s="3" t="s">
        <v>246</v>
      </c>
      <c r="C21" s="8">
        <v>1475.3810905028513</v>
      </c>
      <c r="D21" s="8">
        <v>0.173521876106772</v>
      </c>
      <c r="E21" s="8">
        <v>148.75249532225095</v>
      </c>
      <c r="F21" s="8">
        <v>13.208094247926278</v>
      </c>
      <c r="G21" s="8">
        <v>12.53568890007089</v>
      </c>
      <c r="H21" s="8">
        <v>2.45386915943421</v>
      </c>
      <c r="I21" s="8">
        <v>324.7075290126488</v>
      </c>
      <c r="J21" t="str">
        <f t="shared" si="0"/>
        <v>13237</v>
      </c>
      <c r="K21" s="18">
        <f>VLOOKUP(J21,ATLCNTY!$A$2:$C$23,3,FALSE)</f>
        <v>0.1642002073711</v>
      </c>
      <c r="L21" t="str">
        <f>VLOOKUP(J21,ATLCNTY!$A$2:$B$23,2,FALSE)</f>
        <v>Putnam</v>
      </c>
      <c r="M21" s="6">
        <f t="shared" si="4"/>
        <v>0.4029258248406441</v>
      </c>
      <c r="N21" s="6">
        <f t="shared" si="5"/>
        <v>24.425190578882187</v>
      </c>
      <c r="O21" s="6">
        <f t="shared" si="6"/>
        <v>2.0583627169312364</v>
      </c>
    </row>
    <row r="22" spans="1:15" ht="15">
      <c r="A22" s="3" t="s">
        <v>14</v>
      </c>
      <c r="B22" s="3" t="s">
        <v>242</v>
      </c>
      <c r="C22" s="8">
        <v>4112.2008615625555</v>
      </c>
      <c r="D22" s="8">
        <v>0.4027588736802409</v>
      </c>
      <c r="E22" s="8">
        <v>404.43223062367554</v>
      </c>
      <c r="F22" s="8">
        <v>33.3494632751588</v>
      </c>
      <c r="G22" s="8">
        <v>31.943585408237293</v>
      </c>
      <c r="H22" s="8">
        <v>7.236875229531184</v>
      </c>
      <c r="I22" s="8">
        <v>288.04498835110076</v>
      </c>
      <c r="J22" t="str">
        <f t="shared" si="0"/>
        <v>13247</v>
      </c>
      <c r="K22" s="18">
        <f>VLOOKUP(J22,ATLCNTY!$A$2:$C$23,3,FALSE)</f>
        <v>1</v>
      </c>
      <c r="L22" t="str">
        <f>VLOOKUP(J22,ATLCNTY!$A$2:$B$23,2,FALSE)</f>
        <v>Rockdale</v>
      </c>
      <c r="M22" s="6">
        <f t="shared" si="4"/>
        <v>7.236875229531184</v>
      </c>
      <c r="N22" s="6">
        <f t="shared" si="5"/>
        <v>404.43223062367554</v>
      </c>
      <c r="O22" s="6">
        <f t="shared" si="6"/>
        <v>31.943585408237293</v>
      </c>
    </row>
    <row r="23" spans="1:15" ht="15">
      <c r="A23" s="3" t="s">
        <v>14</v>
      </c>
      <c r="B23" s="3" t="s">
        <v>243</v>
      </c>
      <c r="C23" s="8">
        <v>2641.0913946169317</v>
      </c>
      <c r="D23" s="8">
        <v>0.24544201555698292</v>
      </c>
      <c r="E23" s="8">
        <v>239.71276235860026</v>
      </c>
      <c r="F23" s="8">
        <v>22.79863631063597</v>
      </c>
      <c r="G23" s="8">
        <v>21.669538474765705</v>
      </c>
      <c r="H23" s="8">
        <v>4.011555357167628</v>
      </c>
      <c r="I23" s="8">
        <v>337.0541311182361</v>
      </c>
      <c r="J23" t="str">
        <f t="shared" si="0"/>
        <v>13255</v>
      </c>
      <c r="K23" s="18">
        <f>VLOOKUP(J23,ATLCNTY!$A$2:$C$23,3,FALSE)</f>
        <v>1</v>
      </c>
      <c r="L23" t="str">
        <f>VLOOKUP(J23,ATLCNTY!$A$2:$B$23,2,FALSE)</f>
        <v>Spalding</v>
      </c>
      <c r="M23" s="6">
        <f t="shared" si="4"/>
        <v>4.011555357167628</v>
      </c>
      <c r="N23" s="6">
        <f t="shared" si="5"/>
        <v>239.71276235860026</v>
      </c>
      <c r="O23" s="6">
        <f t="shared" si="6"/>
        <v>21.669538474765705</v>
      </c>
    </row>
    <row r="24" spans="1:15" ht="15">
      <c r="A24" s="3" t="s">
        <v>14</v>
      </c>
      <c r="B24" s="3" t="s">
        <v>244</v>
      </c>
      <c r="C24" s="8">
        <v>4042.3732315941706</v>
      </c>
      <c r="D24" s="8">
        <v>0.4900734849336009</v>
      </c>
      <c r="E24" s="8">
        <v>450.6641765363689</v>
      </c>
      <c r="F24" s="8">
        <v>43.09922884287422</v>
      </c>
      <c r="G24" s="8">
        <v>41.29297593645242</v>
      </c>
      <c r="H24" s="8">
        <v>9.372808806914318</v>
      </c>
      <c r="I24" s="8">
        <v>291.9290528632312</v>
      </c>
      <c r="J24" t="str">
        <f t="shared" si="0"/>
        <v>13297</v>
      </c>
      <c r="K24" s="18">
        <f>VLOOKUP(J24,ATLCNTY!$A$2:$C$23,3,FALSE)</f>
        <v>1</v>
      </c>
      <c r="L24" t="str">
        <f>VLOOKUP(J24,ATLCNTY!$A$2:$B$23,2,FALSE)</f>
        <v>Walton</v>
      </c>
      <c r="M24" s="6">
        <f t="shared" si="4"/>
        <v>9.372808806914318</v>
      </c>
      <c r="N24" s="6">
        <f t="shared" si="5"/>
        <v>450.6641765363689</v>
      </c>
      <c r="O24" s="6">
        <f t="shared" si="6"/>
        <v>41.29297593645242</v>
      </c>
    </row>
    <row r="25" spans="1:15" ht="15">
      <c r="A25" s="11"/>
      <c r="B25" s="11"/>
      <c r="C25" s="12">
        <f>SUM(C3:C24)</f>
        <v>308972.0192064421</v>
      </c>
      <c r="D25" s="12">
        <f aca="true" t="shared" si="7" ref="D25:I25">SUM(D3:D24)</f>
        <v>29.091895977082075</v>
      </c>
      <c r="E25" s="12">
        <f t="shared" si="7"/>
        <v>24814.77234977058</v>
      </c>
      <c r="F25" s="12">
        <f t="shared" si="7"/>
        <v>2493.6405069037087</v>
      </c>
      <c r="G25" s="12">
        <f t="shared" si="7"/>
        <v>2377.287242315313</v>
      </c>
      <c r="H25" s="12">
        <f t="shared" si="7"/>
        <v>477.2539655103434</v>
      </c>
      <c r="I25" s="12">
        <f t="shared" si="7"/>
        <v>25795.98725353409</v>
      </c>
      <c r="M25" s="12">
        <f>SUM(M3:M24)</f>
        <v>473.7983579667082</v>
      </c>
      <c r="N25" s="12">
        <f>SUM(N3:N24)</f>
        <v>24615.6272476704</v>
      </c>
      <c r="O25" s="12">
        <f>SUM(O3:O24)</f>
        <v>2350.724560859062</v>
      </c>
    </row>
    <row r="26" ht="12.75">
      <c r="A26" s="1" t="s">
        <v>13</v>
      </c>
    </row>
    <row r="27" spans="1:15" ht="15">
      <c r="A27" s="4" t="s">
        <v>1</v>
      </c>
      <c r="B27" s="4" t="s">
        <v>2</v>
      </c>
      <c r="C27" s="7" t="s">
        <v>10</v>
      </c>
      <c r="D27" s="7" t="s">
        <v>4</v>
      </c>
      <c r="E27" s="7" t="s">
        <v>5</v>
      </c>
      <c r="F27" s="7" t="s">
        <v>6</v>
      </c>
      <c r="G27" s="7" t="s">
        <v>7</v>
      </c>
      <c r="H27" s="7" t="s">
        <v>8</v>
      </c>
      <c r="I27" s="7" t="s">
        <v>9</v>
      </c>
      <c r="J27" s="7" t="s">
        <v>274</v>
      </c>
      <c r="K27" s="16" t="s">
        <v>298</v>
      </c>
      <c r="L27" s="7" t="s">
        <v>272</v>
      </c>
      <c r="M27" s="7" t="s">
        <v>8</v>
      </c>
      <c r="N27" s="7" t="s">
        <v>5</v>
      </c>
      <c r="O27" s="7" t="s">
        <v>275</v>
      </c>
    </row>
    <row r="28" spans="1:15" ht="15">
      <c r="A28" s="5" t="s">
        <v>14</v>
      </c>
      <c r="B28" s="5" t="s">
        <v>14</v>
      </c>
      <c r="C28" s="9">
        <v>1337.3344949958112</v>
      </c>
      <c r="D28" s="9">
        <v>0.2973181359842097</v>
      </c>
      <c r="E28" s="9">
        <v>137.71432434734285</v>
      </c>
      <c r="F28" s="9">
        <v>14.089831270939605</v>
      </c>
      <c r="G28" s="9">
        <v>13.452260440215426</v>
      </c>
      <c r="H28" s="9">
        <v>0.2983343605756107</v>
      </c>
      <c r="I28" s="9">
        <v>87.12606701929253</v>
      </c>
      <c r="J28" t="str">
        <f aca="true" t="shared" si="8" ref="J28:J49">IF(VALUE(B28)&lt;100,A28&amp;"0"&amp;B28,A28&amp;B28)</f>
        <v>13013</v>
      </c>
      <c r="K28" s="18">
        <f>VLOOKUP(J28,ATLCNTY!$A$2:$C$23,3,FALSE)</f>
        <v>1</v>
      </c>
      <c r="L28" t="str">
        <f>VLOOKUP(J28,ATLCNTY!$A$2:$B$23,2,FALSE)</f>
        <v>Barrow</v>
      </c>
      <c r="M28" s="6">
        <f>H28*K28</f>
        <v>0.2983343605756107</v>
      </c>
      <c r="N28" s="6">
        <f>E28*K28</f>
        <v>137.71432434734285</v>
      </c>
      <c r="O28" s="6">
        <f>G28*K28</f>
        <v>13.452260440215426</v>
      </c>
    </row>
    <row r="29" spans="1:15" ht="15">
      <c r="A29" s="5" t="s">
        <v>14</v>
      </c>
      <c r="B29" s="5" t="s">
        <v>226</v>
      </c>
      <c r="C29" s="9">
        <v>3502.254895501456</v>
      </c>
      <c r="D29" s="9">
        <v>0.6895591475099414</v>
      </c>
      <c r="E29" s="9">
        <v>318.55017453841947</v>
      </c>
      <c r="F29" s="9">
        <v>33.55842762900468</v>
      </c>
      <c r="G29" s="9">
        <v>31.908618477213327</v>
      </c>
      <c r="H29" s="9">
        <v>0.7619856427955893</v>
      </c>
      <c r="I29" s="9">
        <v>366.01871662126825</v>
      </c>
      <c r="J29" t="str">
        <f t="shared" si="8"/>
        <v>13015</v>
      </c>
      <c r="K29" s="18">
        <f>VLOOKUP(J29,ATLCNTY!$A$2:$C$23,3,FALSE)</f>
        <v>1</v>
      </c>
      <c r="L29" t="str">
        <f>VLOOKUP(J29,ATLCNTY!$A$2:$B$23,2,FALSE)</f>
        <v>Bartow</v>
      </c>
      <c r="M29" s="6">
        <f aca="true" t="shared" si="9" ref="M29:M49">H29*K29</f>
        <v>0.7619856427955893</v>
      </c>
      <c r="N29" s="6">
        <f aca="true" t="shared" si="10" ref="N29:N49">E29*K29</f>
        <v>318.55017453841947</v>
      </c>
      <c r="O29" s="6">
        <f aca="true" t="shared" si="11" ref="O29:O49">G29*K29</f>
        <v>31.908618477213327</v>
      </c>
    </row>
    <row r="30" spans="1:15" ht="15">
      <c r="A30" s="5" t="s">
        <v>14</v>
      </c>
      <c r="B30" s="5" t="s">
        <v>227</v>
      </c>
      <c r="C30" s="9">
        <v>2839.4520259776527</v>
      </c>
      <c r="D30" s="9">
        <v>0.651359295356551</v>
      </c>
      <c r="E30" s="9">
        <v>300.25454152349863</v>
      </c>
      <c r="F30" s="9">
        <v>31.036785060342048</v>
      </c>
      <c r="G30" s="9">
        <v>29.594670392881365</v>
      </c>
      <c r="H30" s="9">
        <v>0.6696714124615786</v>
      </c>
      <c r="I30" s="9">
        <v>296.1069793293351</v>
      </c>
      <c r="J30" t="str">
        <f t="shared" si="8"/>
        <v>13045</v>
      </c>
      <c r="K30" s="18">
        <f>VLOOKUP(J30,ATLCNTY!$A$2:$C$23,3,FALSE)</f>
        <v>1</v>
      </c>
      <c r="L30" t="str">
        <f>VLOOKUP(J30,ATLCNTY!$A$2:$B$23,2,FALSE)</f>
        <v>Carroll</v>
      </c>
      <c r="M30" s="6">
        <f t="shared" si="9"/>
        <v>0.6696714124615786</v>
      </c>
      <c r="N30" s="6">
        <f t="shared" si="10"/>
        <v>300.25454152349863</v>
      </c>
      <c r="O30" s="6">
        <f t="shared" si="11"/>
        <v>29.594670392881365</v>
      </c>
    </row>
    <row r="31" spans="1:15" ht="15">
      <c r="A31" s="5" t="s">
        <v>14</v>
      </c>
      <c r="B31" s="5" t="s">
        <v>228</v>
      </c>
      <c r="C31" s="9">
        <v>9079.201829925896</v>
      </c>
      <c r="D31" s="9">
        <v>1.554644085085501</v>
      </c>
      <c r="E31" s="9">
        <v>649.1450266838423</v>
      </c>
      <c r="F31" s="9">
        <v>81.80240323271506</v>
      </c>
      <c r="G31" s="9">
        <v>77.4284944963451</v>
      </c>
      <c r="H31" s="9">
        <v>1.4128318344944186</v>
      </c>
      <c r="I31" s="9">
        <v>795.1818609150905</v>
      </c>
      <c r="J31" t="str">
        <f t="shared" si="8"/>
        <v>13057</v>
      </c>
      <c r="K31" s="18">
        <f>VLOOKUP(J31,ATLCNTY!$A$2:$C$23,3,FALSE)</f>
        <v>1</v>
      </c>
      <c r="L31" t="str">
        <f>VLOOKUP(J31,ATLCNTY!$A$2:$B$23,2,FALSE)</f>
        <v>Cherokee</v>
      </c>
      <c r="M31" s="6">
        <f t="shared" si="9"/>
        <v>1.4128318344944186</v>
      </c>
      <c r="N31" s="6">
        <f t="shared" si="10"/>
        <v>649.1450266838423</v>
      </c>
      <c r="O31" s="6">
        <f t="shared" si="11"/>
        <v>77.4284944963451</v>
      </c>
    </row>
    <row r="32" spans="1:15" ht="15">
      <c r="A32" s="5" t="s">
        <v>14</v>
      </c>
      <c r="B32" s="5" t="s">
        <v>229</v>
      </c>
      <c r="C32" s="9">
        <v>5791.820867428885</v>
      </c>
      <c r="D32" s="9">
        <v>1.292730597199116</v>
      </c>
      <c r="E32" s="9">
        <v>588.3883826791885</v>
      </c>
      <c r="F32" s="9">
        <v>59.10053076224227</v>
      </c>
      <c r="G32" s="9">
        <v>56.490396012676825</v>
      </c>
      <c r="H32" s="9">
        <v>1.176109020246654</v>
      </c>
      <c r="I32" s="9">
        <v>359.3425132165769</v>
      </c>
      <c r="J32" t="str">
        <f t="shared" si="8"/>
        <v>13063</v>
      </c>
      <c r="K32" s="18">
        <f>VLOOKUP(J32,ATLCNTY!$A$2:$C$23,3,FALSE)</f>
        <v>1</v>
      </c>
      <c r="L32" t="str">
        <f>VLOOKUP(J32,ATLCNTY!$A$2:$B$23,2,FALSE)</f>
        <v>Clayton</v>
      </c>
      <c r="M32" s="6">
        <f t="shared" si="9"/>
        <v>1.176109020246654</v>
      </c>
      <c r="N32" s="6">
        <f t="shared" si="10"/>
        <v>588.3883826791885</v>
      </c>
      <c r="O32" s="6">
        <f t="shared" si="11"/>
        <v>56.490396012676825</v>
      </c>
    </row>
    <row r="33" spans="1:15" ht="15">
      <c r="A33" s="5" t="s">
        <v>14</v>
      </c>
      <c r="B33" s="5" t="s">
        <v>230</v>
      </c>
      <c r="C33" s="9">
        <v>38925.262895235704</v>
      </c>
      <c r="D33" s="9">
        <v>4.669185040869447</v>
      </c>
      <c r="E33" s="9">
        <v>1789.8298135963305</v>
      </c>
      <c r="F33" s="9">
        <v>261.2249791344494</v>
      </c>
      <c r="G33" s="9">
        <v>245.84884317744124</v>
      </c>
      <c r="H33" s="9">
        <v>4.76852946866084</v>
      </c>
      <c r="I33" s="9">
        <v>2610.9483974447985</v>
      </c>
      <c r="J33" t="str">
        <f t="shared" si="8"/>
        <v>13067</v>
      </c>
      <c r="K33" s="18">
        <f>VLOOKUP(J33,ATLCNTY!$A$2:$C$23,3,FALSE)</f>
        <v>1</v>
      </c>
      <c r="L33" t="str">
        <f>VLOOKUP(J33,ATLCNTY!$A$2:$B$23,2,FALSE)</f>
        <v>Cobb</v>
      </c>
      <c r="M33" s="6">
        <f t="shared" si="9"/>
        <v>4.76852946866084</v>
      </c>
      <c r="N33" s="6">
        <f t="shared" si="10"/>
        <v>1789.8298135963305</v>
      </c>
      <c r="O33" s="6">
        <f t="shared" si="11"/>
        <v>245.84884317744124</v>
      </c>
    </row>
    <row r="34" spans="1:15" ht="15">
      <c r="A34" s="5" t="s">
        <v>14</v>
      </c>
      <c r="B34" s="5" t="s">
        <v>231</v>
      </c>
      <c r="C34" s="9">
        <v>4526.985314206668</v>
      </c>
      <c r="D34" s="9">
        <v>0.7484233347764696</v>
      </c>
      <c r="E34" s="9">
        <v>317.14762429122726</v>
      </c>
      <c r="F34" s="9">
        <v>39.60989344523806</v>
      </c>
      <c r="G34" s="9">
        <v>37.50753403250714</v>
      </c>
      <c r="H34" s="9">
        <v>0.7440097219685826</v>
      </c>
      <c r="I34" s="9">
        <v>299.4466499017887</v>
      </c>
      <c r="J34" t="str">
        <f t="shared" si="8"/>
        <v>13077</v>
      </c>
      <c r="K34" s="18">
        <f>VLOOKUP(J34,ATLCNTY!$A$2:$C$23,3,FALSE)</f>
        <v>1</v>
      </c>
      <c r="L34" t="str">
        <f>VLOOKUP(J34,ATLCNTY!$A$2:$B$23,2,FALSE)</f>
        <v>Coweta</v>
      </c>
      <c r="M34" s="6">
        <f t="shared" si="9"/>
        <v>0.7440097219685826</v>
      </c>
      <c r="N34" s="6">
        <f t="shared" si="10"/>
        <v>317.14762429122726</v>
      </c>
      <c r="O34" s="6">
        <f t="shared" si="11"/>
        <v>37.50753403250714</v>
      </c>
    </row>
    <row r="35" spans="1:15" ht="15">
      <c r="A35" s="5" t="s">
        <v>14</v>
      </c>
      <c r="B35" s="5" t="s">
        <v>232</v>
      </c>
      <c r="C35" s="9">
        <v>34051.506785837024</v>
      </c>
      <c r="D35" s="9">
        <v>4.063785030620502</v>
      </c>
      <c r="E35" s="9">
        <v>1545.722355536358</v>
      </c>
      <c r="F35" s="9">
        <v>228.34710577501883</v>
      </c>
      <c r="G35" s="9">
        <v>214.8271189559976</v>
      </c>
      <c r="H35" s="9">
        <v>4.167003271630242</v>
      </c>
      <c r="I35" s="9">
        <v>2264.799269722469</v>
      </c>
      <c r="J35" t="str">
        <f t="shared" si="8"/>
        <v>13089</v>
      </c>
      <c r="K35" s="18">
        <f>VLOOKUP(J35,ATLCNTY!$A$2:$C$23,3,FALSE)</f>
        <v>1</v>
      </c>
      <c r="L35" t="str">
        <f>VLOOKUP(J35,ATLCNTY!$A$2:$B$23,2,FALSE)</f>
        <v>De Kalb</v>
      </c>
      <c r="M35" s="6">
        <f t="shared" si="9"/>
        <v>4.167003271630242</v>
      </c>
      <c r="N35" s="6">
        <f t="shared" si="10"/>
        <v>1545.722355536358</v>
      </c>
      <c r="O35" s="6">
        <f t="shared" si="11"/>
        <v>214.8271189559976</v>
      </c>
    </row>
    <row r="36" spans="1:15" ht="15">
      <c r="A36" s="5" t="s">
        <v>14</v>
      </c>
      <c r="B36" s="5" t="s">
        <v>233</v>
      </c>
      <c r="C36" s="9">
        <v>2523.379762930435</v>
      </c>
      <c r="D36" s="9">
        <v>0.5050731612923157</v>
      </c>
      <c r="E36" s="9">
        <v>227.84334811381228</v>
      </c>
      <c r="F36" s="9">
        <v>23.461351406078673</v>
      </c>
      <c r="G36" s="9">
        <v>22.386575237326618</v>
      </c>
      <c r="H36" s="9">
        <v>0.49709203505755145</v>
      </c>
      <c r="I36" s="9">
        <v>153.74456155418795</v>
      </c>
      <c r="J36" t="str">
        <f t="shared" si="8"/>
        <v>13097</v>
      </c>
      <c r="K36" s="18">
        <f>VLOOKUP(J36,ATLCNTY!$A$2:$C$23,3,FALSE)</f>
        <v>1</v>
      </c>
      <c r="L36" t="str">
        <f>VLOOKUP(J36,ATLCNTY!$A$2:$B$23,2,FALSE)</f>
        <v>Douglas</v>
      </c>
      <c r="M36" s="6">
        <f t="shared" si="9"/>
        <v>0.49709203505755145</v>
      </c>
      <c r="N36" s="6">
        <f t="shared" si="10"/>
        <v>227.84334811381228</v>
      </c>
      <c r="O36" s="6">
        <f t="shared" si="11"/>
        <v>22.386575237326618</v>
      </c>
    </row>
    <row r="37" spans="1:15" ht="15">
      <c r="A37" s="5" t="s">
        <v>14</v>
      </c>
      <c r="B37" s="5" t="s">
        <v>234</v>
      </c>
      <c r="C37" s="9">
        <v>3935.4216044260515</v>
      </c>
      <c r="D37" s="9">
        <v>0.6967383220809448</v>
      </c>
      <c r="E37" s="9">
        <v>307.5075068921379</v>
      </c>
      <c r="F37" s="9">
        <v>33.85270700043033</v>
      </c>
      <c r="G37" s="9">
        <v>32.20251648725098</v>
      </c>
      <c r="H37" s="9">
        <v>0.7002380762047039</v>
      </c>
      <c r="I37" s="9">
        <v>240.1782276493591</v>
      </c>
      <c r="J37" t="str">
        <f t="shared" si="8"/>
        <v>13113</v>
      </c>
      <c r="K37" s="18">
        <f>VLOOKUP(J37,ATLCNTY!$A$2:$C$23,3,FALSE)</f>
        <v>1</v>
      </c>
      <c r="L37" t="str">
        <f>VLOOKUP(J37,ATLCNTY!$A$2:$B$23,2,FALSE)</f>
        <v>Fayette</v>
      </c>
      <c r="M37" s="6">
        <f t="shared" si="9"/>
        <v>0.7002380762047039</v>
      </c>
      <c r="N37" s="6">
        <f t="shared" si="10"/>
        <v>307.5075068921379</v>
      </c>
      <c r="O37" s="6">
        <f t="shared" si="11"/>
        <v>32.20251648725098</v>
      </c>
    </row>
    <row r="38" spans="1:15" ht="15">
      <c r="A38" s="5" t="s">
        <v>14</v>
      </c>
      <c r="B38" s="5" t="s">
        <v>235</v>
      </c>
      <c r="C38" s="9">
        <v>9387.681438110467</v>
      </c>
      <c r="D38" s="9">
        <v>1.367250374569255</v>
      </c>
      <c r="E38" s="9">
        <v>579.9403923428312</v>
      </c>
      <c r="F38" s="9">
        <v>70.3184890267568</v>
      </c>
      <c r="G38" s="9">
        <v>66.46325738001512</v>
      </c>
      <c r="H38" s="9">
        <v>1.3820370450507027</v>
      </c>
      <c r="I38" s="9">
        <v>670.0102613801446</v>
      </c>
      <c r="J38" t="str">
        <f t="shared" si="8"/>
        <v>13117</v>
      </c>
      <c r="K38" s="18">
        <f>VLOOKUP(J38,ATLCNTY!$A$2:$C$23,3,FALSE)</f>
        <v>1</v>
      </c>
      <c r="L38" t="str">
        <f>VLOOKUP(J38,ATLCNTY!$A$2:$B$23,2,FALSE)</f>
        <v>Forsyth</v>
      </c>
      <c r="M38" s="6">
        <f t="shared" si="9"/>
        <v>1.3820370450507027</v>
      </c>
      <c r="N38" s="6">
        <f t="shared" si="10"/>
        <v>579.9403923428312</v>
      </c>
      <c r="O38" s="6">
        <f t="shared" si="11"/>
        <v>66.46325738001512</v>
      </c>
    </row>
    <row r="39" spans="1:15" ht="15">
      <c r="A39" s="5" t="s">
        <v>14</v>
      </c>
      <c r="B39" s="5" t="s">
        <v>236</v>
      </c>
      <c r="C39" s="9">
        <v>36062.27722339415</v>
      </c>
      <c r="D39" s="9">
        <v>6.0680876375754975</v>
      </c>
      <c r="E39" s="9">
        <v>2629.5290677343164</v>
      </c>
      <c r="F39" s="9">
        <v>290.15520825651873</v>
      </c>
      <c r="G39" s="9">
        <v>275.9726469748474</v>
      </c>
      <c r="H39" s="9">
        <v>5.9940021057134025</v>
      </c>
      <c r="I39" s="9">
        <v>2579.2793637984964</v>
      </c>
      <c r="J39" t="str">
        <f t="shared" si="8"/>
        <v>13121</v>
      </c>
      <c r="K39" s="18">
        <f>VLOOKUP(J39,ATLCNTY!$A$2:$C$23,3,FALSE)</f>
        <v>1</v>
      </c>
      <c r="L39" t="str">
        <f>VLOOKUP(J39,ATLCNTY!$A$2:$B$23,2,FALSE)</f>
        <v>Fulton</v>
      </c>
      <c r="M39" s="6">
        <f t="shared" si="9"/>
        <v>5.9940021057134025</v>
      </c>
      <c r="N39" s="6">
        <f t="shared" si="10"/>
        <v>2629.5290677343164</v>
      </c>
      <c r="O39" s="6">
        <f t="shared" si="11"/>
        <v>275.9726469748474</v>
      </c>
    </row>
    <row r="40" spans="1:15" ht="15">
      <c r="A40" s="5" t="s">
        <v>14</v>
      </c>
      <c r="B40" s="5" t="s">
        <v>237</v>
      </c>
      <c r="C40" s="9">
        <v>51447.01192422839</v>
      </c>
      <c r="D40" s="9">
        <v>6.560456673169712</v>
      </c>
      <c r="E40" s="9">
        <v>2574.5674055664917</v>
      </c>
      <c r="F40" s="9">
        <v>365.59120839094857</v>
      </c>
      <c r="G40" s="9">
        <v>344.5794572898072</v>
      </c>
      <c r="H40" s="9">
        <v>6.491665305424143</v>
      </c>
      <c r="I40" s="9">
        <v>3079.4871511083984</v>
      </c>
      <c r="J40" t="str">
        <f t="shared" si="8"/>
        <v>13135</v>
      </c>
      <c r="K40" s="18">
        <f>VLOOKUP(J40,ATLCNTY!$A$2:$C$23,3,FALSE)</f>
        <v>1</v>
      </c>
      <c r="L40" t="str">
        <f>VLOOKUP(J40,ATLCNTY!$A$2:$B$23,2,FALSE)</f>
        <v>Gwinnett</v>
      </c>
      <c r="M40" s="6">
        <f t="shared" si="9"/>
        <v>6.491665305424143</v>
      </c>
      <c r="N40" s="6">
        <f t="shared" si="10"/>
        <v>2574.5674055664917</v>
      </c>
      <c r="O40" s="6">
        <f t="shared" si="11"/>
        <v>344.5794572898072</v>
      </c>
    </row>
    <row r="41" spans="1:15" ht="15">
      <c r="A41" s="5" t="s">
        <v>14</v>
      </c>
      <c r="B41" s="5" t="s">
        <v>238</v>
      </c>
      <c r="C41" s="9">
        <v>8533.904690714146</v>
      </c>
      <c r="D41" s="9">
        <v>1.2975138640191586</v>
      </c>
      <c r="E41" s="9">
        <v>567.2796174309731</v>
      </c>
      <c r="F41" s="9">
        <v>65.78665078220345</v>
      </c>
      <c r="G41" s="9">
        <v>62.12723209976851</v>
      </c>
      <c r="H41" s="9">
        <v>1.5298139560459392</v>
      </c>
      <c r="I41" s="9">
        <v>985.6916250922717</v>
      </c>
      <c r="J41" t="str">
        <f t="shared" si="8"/>
        <v>13139</v>
      </c>
      <c r="K41" s="18">
        <f>VLOOKUP(J41,ATLCNTY!$A$2:$C$23,3,FALSE)</f>
        <v>1</v>
      </c>
      <c r="L41" t="str">
        <f>VLOOKUP(J41,ATLCNTY!$A$2:$B$23,2,FALSE)</f>
        <v>Hall</v>
      </c>
      <c r="M41" s="6">
        <f t="shared" si="9"/>
        <v>1.5298139560459392</v>
      </c>
      <c r="N41" s="6">
        <f t="shared" si="10"/>
        <v>567.2796174309731</v>
      </c>
      <c r="O41" s="6">
        <f t="shared" si="11"/>
        <v>62.12723209976851</v>
      </c>
    </row>
    <row r="42" spans="1:15" ht="15">
      <c r="A42" s="5" t="s">
        <v>14</v>
      </c>
      <c r="B42" s="5" t="s">
        <v>245</v>
      </c>
      <c r="C42" s="9">
        <v>1236.6834210528841</v>
      </c>
      <c r="D42" s="9">
        <v>0.1607017080612245</v>
      </c>
      <c r="E42" s="9">
        <v>52.52016540640202</v>
      </c>
      <c r="F42" s="9">
        <v>10.94091118004177</v>
      </c>
      <c r="G42" s="9">
        <v>10.180155887634037</v>
      </c>
      <c r="H42" s="9">
        <v>0.16095934680320892</v>
      </c>
      <c r="I42" s="9">
        <v>296.3661784990271</v>
      </c>
      <c r="J42" t="str">
        <f t="shared" si="8"/>
        <v>13149</v>
      </c>
      <c r="K42" s="18">
        <f>VLOOKUP(J42,ATLCNTY!$A$2:$C$23,3,FALSE)</f>
        <v>0</v>
      </c>
      <c r="L42" t="str">
        <f>VLOOKUP(J42,ATLCNTY!$A$2:$B$23,2,FALSE)</f>
        <v>Heard</v>
      </c>
      <c r="M42" s="6">
        <f t="shared" si="9"/>
        <v>0</v>
      </c>
      <c r="N42" s="6">
        <f t="shared" si="10"/>
        <v>0</v>
      </c>
      <c r="O42" s="6">
        <f t="shared" si="11"/>
        <v>0</v>
      </c>
    </row>
    <row r="43" spans="1:15" ht="15">
      <c r="A43" s="5" t="s">
        <v>14</v>
      </c>
      <c r="B43" s="5" t="s">
        <v>239</v>
      </c>
      <c r="C43" s="9">
        <v>4612.59356588008</v>
      </c>
      <c r="D43" s="9">
        <v>1.2364563191825442</v>
      </c>
      <c r="E43" s="9">
        <v>559.8072920879315</v>
      </c>
      <c r="F43" s="9">
        <v>60.19550123198479</v>
      </c>
      <c r="G43" s="9">
        <v>57.4571741629322</v>
      </c>
      <c r="H43" s="9">
        <v>1.0413745205443796</v>
      </c>
      <c r="I43" s="9">
        <v>410.48137629546335</v>
      </c>
      <c r="J43" t="str">
        <f t="shared" si="8"/>
        <v>13151</v>
      </c>
      <c r="K43" s="18">
        <f>VLOOKUP(J43,ATLCNTY!$A$2:$C$23,3,FALSE)</f>
        <v>1</v>
      </c>
      <c r="L43" t="str">
        <f>VLOOKUP(J43,ATLCNTY!$A$2:$B$23,2,FALSE)</f>
        <v>Henry</v>
      </c>
      <c r="M43" s="6">
        <f t="shared" si="9"/>
        <v>1.0413745205443796</v>
      </c>
      <c r="N43" s="6">
        <f t="shared" si="10"/>
        <v>559.8072920879315</v>
      </c>
      <c r="O43" s="6">
        <f t="shared" si="11"/>
        <v>57.4571741629322</v>
      </c>
    </row>
    <row r="44" spans="1:15" ht="15">
      <c r="A44" s="5" t="s">
        <v>14</v>
      </c>
      <c r="B44" s="5" t="s">
        <v>240</v>
      </c>
      <c r="C44" s="9">
        <v>2169.312125990738</v>
      </c>
      <c r="D44" s="9">
        <v>0.5922549308411998</v>
      </c>
      <c r="E44" s="9">
        <v>280.8256535381196</v>
      </c>
      <c r="F44" s="9">
        <v>27.506240673259093</v>
      </c>
      <c r="G44" s="9">
        <v>26.324970005357336</v>
      </c>
      <c r="H44" s="9">
        <v>0.5982212901706865</v>
      </c>
      <c r="I44" s="9">
        <v>157.51826637544448</v>
      </c>
      <c r="J44" t="str">
        <f t="shared" si="8"/>
        <v>13217</v>
      </c>
      <c r="K44" s="18">
        <f>VLOOKUP(J44,ATLCNTY!$A$2:$C$23,3,FALSE)</f>
        <v>1</v>
      </c>
      <c r="L44" t="str">
        <f>VLOOKUP(J44,ATLCNTY!$A$2:$B$23,2,FALSE)</f>
        <v>Newton</v>
      </c>
      <c r="M44" s="6">
        <f t="shared" si="9"/>
        <v>0.5982212901706865</v>
      </c>
      <c r="N44" s="6">
        <f t="shared" si="10"/>
        <v>280.8256535381196</v>
      </c>
      <c r="O44" s="6">
        <f t="shared" si="11"/>
        <v>26.324970005357336</v>
      </c>
    </row>
    <row r="45" spans="1:15" ht="15">
      <c r="A45" s="5" t="s">
        <v>14</v>
      </c>
      <c r="B45" s="5" t="s">
        <v>241</v>
      </c>
      <c r="C45" s="9">
        <v>2596.2732404709386</v>
      </c>
      <c r="D45" s="9">
        <v>0.5828564684067746</v>
      </c>
      <c r="E45" s="9">
        <v>258.7517383479203</v>
      </c>
      <c r="F45" s="9">
        <v>28.059236300078638</v>
      </c>
      <c r="G45" s="9">
        <v>26.742005594154215</v>
      </c>
      <c r="H45" s="9">
        <v>0.49592288129469225</v>
      </c>
      <c r="I45" s="9">
        <v>175.23886226788468</v>
      </c>
      <c r="J45" t="str">
        <f t="shared" si="8"/>
        <v>13223</v>
      </c>
      <c r="K45" s="18">
        <f>VLOOKUP(J45,ATLCNTY!$A$2:$C$23,3,FALSE)</f>
        <v>1</v>
      </c>
      <c r="L45" t="str">
        <f>VLOOKUP(J45,ATLCNTY!$A$2:$B$23,2,FALSE)</f>
        <v>Paulding</v>
      </c>
      <c r="M45" s="6">
        <f t="shared" si="9"/>
        <v>0.49592288129469225</v>
      </c>
      <c r="N45" s="6">
        <f t="shared" si="10"/>
        <v>258.7517383479203</v>
      </c>
      <c r="O45" s="6">
        <f t="shared" si="11"/>
        <v>26.742005594154215</v>
      </c>
    </row>
    <row r="46" spans="1:15" ht="15">
      <c r="A46" s="5" t="s">
        <v>14</v>
      </c>
      <c r="B46" s="5" t="s">
        <v>246</v>
      </c>
      <c r="C46" s="9">
        <v>981.0959876108863</v>
      </c>
      <c r="D46" s="9">
        <v>0.18867502892976623</v>
      </c>
      <c r="E46" s="9">
        <v>97.74045696089587</v>
      </c>
      <c r="F46" s="9">
        <v>7.196867695407567</v>
      </c>
      <c r="G46" s="9">
        <v>6.831577716868455</v>
      </c>
      <c r="H46" s="9">
        <v>0.23705607721040403</v>
      </c>
      <c r="I46" s="9">
        <v>161.8117905060392</v>
      </c>
      <c r="J46" t="str">
        <f t="shared" si="8"/>
        <v>13237</v>
      </c>
      <c r="K46" s="18">
        <f>VLOOKUP(J46,ATLCNTY!$A$2:$C$23,3,FALSE)</f>
        <v>0.1642002073711</v>
      </c>
      <c r="L46" t="str">
        <f>VLOOKUP(J46,ATLCNTY!$A$2:$B$23,2,FALSE)</f>
        <v>Putnam</v>
      </c>
      <c r="M46" s="6">
        <f t="shared" si="9"/>
        <v>0.03892465703652784</v>
      </c>
      <c r="N46" s="6">
        <f t="shared" si="10"/>
        <v>16.049003301525175</v>
      </c>
      <c r="O46" s="6">
        <f t="shared" si="11"/>
        <v>1.1217464777815862</v>
      </c>
    </row>
    <row r="47" spans="1:15" ht="15">
      <c r="A47" s="5" t="s">
        <v>14</v>
      </c>
      <c r="B47" s="5" t="s">
        <v>242</v>
      </c>
      <c r="C47" s="9">
        <v>2872.449998611743</v>
      </c>
      <c r="D47" s="9">
        <v>0.4766045459547725</v>
      </c>
      <c r="E47" s="9">
        <v>212.0370354050488</v>
      </c>
      <c r="F47" s="9">
        <v>23.150425518955238</v>
      </c>
      <c r="G47" s="9">
        <v>22.0111039709036</v>
      </c>
      <c r="H47" s="9">
        <v>0.5520143193438741</v>
      </c>
      <c r="I47" s="9">
        <v>173.1243360959798</v>
      </c>
      <c r="J47" t="str">
        <f t="shared" si="8"/>
        <v>13247</v>
      </c>
      <c r="K47" s="18">
        <f>VLOOKUP(J47,ATLCNTY!$A$2:$C$23,3,FALSE)</f>
        <v>1</v>
      </c>
      <c r="L47" t="str">
        <f>VLOOKUP(J47,ATLCNTY!$A$2:$B$23,2,FALSE)</f>
        <v>Rockdale</v>
      </c>
      <c r="M47" s="6">
        <f t="shared" si="9"/>
        <v>0.5520143193438741</v>
      </c>
      <c r="N47" s="6">
        <f t="shared" si="10"/>
        <v>212.0370354050488</v>
      </c>
      <c r="O47" s="6">
        <f t="shared" si="11"/>
        <v>22.0111039709036</v>
      </c>
    </row>
    <row r="48" spans="1:15" ht="15">
      <c r="A48" s="5" t="s">
        <v>14</v>
      </c>
      <c r="B48" s="5" t="s">
        <v>243</v>
      </c>
      <c r="C48" s="9">
        <v>1890.4757062778517</v>
      </c>
      <c r="D48" s="9">
        <v>0.2895813799659663</v>
      </c>
      <c r="E48" s="9">
        <v>122.8632567820972</v>
      </c>
      <c r="F48" s="9">
        <v>15.022244749127593</v>
      </c>
      <c r="G48" s="9">
        <v>14.208905714947086</v>
      </c>
      <c r="H48" s="9">
        <v>0.36381581872026986</v>
      </c>
      <c r="I48" s="9">
        <v>212.03679931369948</v>
      </c>
      <c r="J48" t="str">
        <f t="shared" si="8"/>
        <v>13255</v>
      </c>
      <c r="K48" s="18">
        <f>VLOOKUP(J48,ATLCNTY!$A$2:$C$23,3,FALSE)</f>
        <v>1</v>
      </c>
      <c r="L48" t="str">
        <f>VLOOKUP(J48,ATLCNTY!$A$2:$B$23,2,FALSE)</f>
        <v>Spalding</v>
      </c>
      <c r="M48" s="6">
        <f t="shared" si="9"/>
        <v>0.36381581872026986</v>
      </c>
      <c r="N48" s="6">
        <f t="shared" si="10"/>
        <v>122.8632567820972</v>
      </c>
      <c r="O48" s="6">
        <f t="shared" si="11"/>
        <v>14.208905714947086</v>
      </c>
    </row>
    <row r="49" spans="1:15" ht="15">
      <c r="A49" s="5" t="s">
        <v>14</v>
      </c>
      <c r="B49" s="5" t="s">
        <v>244</v>
      </c>
      <c r="C49" s="9">
        <v>2978.007929287753</v>
      </c>
      <c r="D49" s="9">
        <v>0.5828416777620309</v>
      </c>
      <c r="E49" s="9">
        <v>256.53973780074506</v>
      </c>
      <c r="F49" s="9">
        <v>29.758150342838437</v>
      </c>
      <c r="G49" s="9">
        <v>28.286726976707598</v>
      </c>
      <c r="H49" s="9">
        <v>0.5273896245549256</v>
      </c>
      <c r="I49" s="9">
        <v>190.63973013693538</v>
      </c>
      <c r="J49" t="str">
        <f t="shared" si="8"/>
        <v>13297</v>
      </c>
      <c r="K49" s="18">
        <f>VLOOKUP(J49,ATLCNTY!$A$2:$C$23,3,FALSE)</f>
        <v>1</v>
      </c>
      <c r="L49" t="str">
        <f>VLOOKUP(J49,ATLCNTY!$A$2:$B$23,2,FALSE)</f>
        <v>Walton</v>
      </c>
      <c r="M49" s="6">
        <f t="shared" si="9"/>
        <v>0.5273896245549256</v>
      </c>
      <c r="N49" s="6">
        <f t="shared" si="10"/>
        <v>256.53973780074506</v>
      </c>
      <c r="O49" s="6">
        <f t="shared" si="11"/>
        <v>28.286726976707598</v>
      </c>
    </row>
    <row r="50" spans="1:15" ht="15">
      <c r="A50" s="11"/>
      <c r="B50" s="11"/>
      <c r="C50" s="12">
        <f aca="true" t="shared" si="12" ref="C50:I50">SUM(C28:C49)</f>
        <v>231280.3877280956</v>
      </c>
      <c r="D50" s="12">
        <f t="shared" si="12"/>
        <v>34.572096759212904</v>
      </c>
      <c r="E50" s="12">
        <f t="shared" si="12"/>
        <v>14374.50491760593</v>
      </c>
      <c r="F50" s="12">
        <f t="shared" si="12"/>
        <v>1799.7651488645795</v>
      </c>
      <c r="G50" s="12">
        <f t="shared" si="12"/>
        <v>1702.8322414837983</v>
      </c>
      <c r="H50" s="12">
        <f t="shared" si="12"/>
        <v>34.5700771349724</v>
      </c>
      <c r="I50" s="12">
        <f t="shared" si="12"/>
        <v>16564.578984243948</v>
      </c>
      <c r="M50" s="12">
        <f>SUM(M28:M49)</f>
        <v>34.21098636799531</v>
      </c>
      <c r="N50" s="12">
        <f>SUM(N28:N49)</f>
        <v>14240.293298540157</v>
      </c>
      <c r="O50" s="12">
        <f>SUM(O28:O49)</f>
        <v>1686.9422543570774</v>
      </c>
    </row>
    <row r="51" ht="12.75">
      <c r="A51" s="1" t="s">
        <v>249</v>
      </c>
    </row>
    <row r="52" spans="1:15" ht="15">
      <c r="A52" s="13" t="s">
        <v>1</v>
      </c>
      <c r="B52" s="13" t="s">
        <v>2</v>
      </c>
      <c r="C52" s="13" t="s">
        <v>10</v>
      </c>
      <c r="D52" s="13" t="s">
        <v>4</v>
      </c>
      <c r="E52" s="13" t="s">
        <v>5</v>
      </c>
      <c r="F52" s="13" t="s">
        <v>6</v>
      </c>
      <c r="G52" s="13" t="s">
        <v>7</v>
      </c>
      <c r="H52" s="13" t="s">
        <v>8</v>
      </c>
      <c r="I52" s="13" t="s">
        <v>9</v>
      </c>
      <c r="J52" s="7" t="s">
        <v>274</v>
      </c>
      <c r="K52" s="16" t="s">
        <v>298</v>
      </c>
      <c r="L52" s="7" t="s">
        <v>272</v>
      </c>
      <c r="M52" s="7" t="s">
        <v>8</v>
      </c>
      <c r="N52" s="7" t="s">
        <v>5</v>
      </c>
      <c r="O52" s="7" t="s">
        <v>275</v>
      </c>
    </row>
    <row r="53" spans="1:15" ht="15">
      <c r="A53" s="14" t="s">
        <v>14</v>
      </c>
      <c r="B53" s="14" t="s">
        <v>14</v>
      </c>
      <c r="C53" s="15">
        <v>1415.8841222909628</v>
      </c>
      <c r="D53" s="15">
        <v>0.3350061159880255</v>
      </c>
      <c r="E53" s="15">
        <v>93.77128204932708</v>
      </c>
      <c r="F53" s="15">
        <v>9.557572268719342</v>
      </c>
      <c r="G53" s="15">
        <v>9.037122800248289</v>
      </c>
      <c r="H53" s="15">
        <v>0.31891868147389046</v>
      </c>
      <c r="I53" s="15">
        <v>85.64015741731349</v>
      </c>
      <c r="J53" t="str">
        <f aca="true" t="shared" si="13" ref="J53:J74">IF(VALUE(B53)&lt;100,A53&amp;"0"&amp;B53,A53&amp;B53)</f>
        <v>13013</v>
      </c>
      <c r="K53" s="18">
        <f>VLOOKUP(J53,ATLCNTY!$A$2:$C$23,3,FALSE)</f>
        <v>1</v>
      </c>
      <c r="L53" t="str">
        <f>VLOOKUP(J53,ATLCNTY!$A$2:$B$23,2,FALSE)</f>
        <v>Barrow</v>
      </c>
      <c r="M53" s="6">
        <f>H53*K53</f>
        <v>0.31891868147389046</v>
      </c>
      <c r="N53" s="6">
        <f>E53*K53</f>
        <v>93.77128204932708</v>
      </c>
      <c r="O53" s="6">
        <f>G53*K53</f>
        <v>9.037122800248289</v>
      </c>
    </row>
    <row r="54" spans="1:15" ht="15">
      <c r="A54" s="14" t="s">
        <v>14</v>
      </c>
      <c r="B54" s="14" t="s">
        <v>226</v>
      </c>
      <c r="C54" s="15">
        <v>3639.312423740935</v>
      </c>
      <c r="D54" s="15">
        <v>0.7683923716915217</v>
      </c>
      <c r="E54" s="15">
        <v>225.60107073926667</v>
      </c>
      <c r="F54" s="15">
        <v>22.864145548587604</v>
      </c>
      <c r="G54" s="15">
        <v>21.574231462106695</v>
      </c>
      <c r="H54" s="15">
        <v>0.8184787528128253</v>
      </c>
      <c r="I54" s="15">
        <v>303.03492599188803</v>
      </c>
      <c r="J54" t="str">
        <f t="shared" si="13"/>
        <v>13015</v>
      </c>
      <c r="K54" s="18">
        <f>VLOOKUP(J54,ATLCNTY!$A$2:$C$23,3,FALSE)</f>
        <v>1</v>
      </c>
      <c r="L54" t="str">
        <f>VLOOKUP(J54,ATLCNTY!$A$2:$B$23,2,FALSE)</f>
        <v>Bartow</v>
      </c>
      <c r="M54" s="6">
        <f aca="true" t="shared" si="14" ref="M54:M74">H54*K54</f>
        <v>0.8184787528128253</v>
      </c>
      <c r="N54" s="6">
        <f aca="true" t="shared" si="15" ref="N54:N74">E54*K54</f>
        <v>225.60107073926667</v>
      </c>
      <c r="O54" s="6">
        <f aca="true" t="shared" si="16" ref="O54:O74">G54*K54</f>
        <v>21.574231462106695</v>
      </c>
    </row>
    <row r="55" spans="1:15" ht="15">
      <c r="A55" s="14" t="s">
        <v>14</v>
      </c>
      <c r="B55" s="14" t="s">
        <v>227</v>
      </c>
      <c r="C55" s="15">
        <v>2944.4296520144776</v>
      </c>
      <c r="D55" s="15">
        <v>0.7274994136362896</v>
      </c>
      <c r="E55" s="15">
        <v>204.47808292119038</v>
      </c>
      <c r="F55" s="15">
        <v>19.968975193784008</v>
      </c>
      <c r="G55" s="15">
        <v>18.891821321154257</v>
      </c>
      <c r="H55" s="15">
        <v>0.7145363632560396</v>
      </c>
      <c r="I55" s="15">
        <v>250.77205728117264</v>
      </c>
      <c r="J55" t="str">
        <f t="shared" si="13"/>
        <v>13045</v>
      </c>
      <c r="K55" s="18">
        <f>VLOOKUP(J55,ATLCNTY!$A$2:$C$23,3,FALSE)</f>
        <v>1</v>
      </c>
      <c r="L55" t="str">
        <f>VLOOKUP(J55,ATLCNTY!$A$2:$B$23,2,FALSE)</f>
        <v>Carroll</v>
      </c>
      <c r="M55" s="6">
        <f t="shared" si="14"/>
        <v>0.7145363632560396</v>
      </c>
      <c r="N55" s="6">
        <f t="shared" si="15"/>
        <v>204.47808292119038</v>
      </c>
      <c r="O55" s="6">
        <f t="shared" si="16"/>
        <v>18.891821321154257</v>
      </c>
    </row>
    <row r="56" spans="1:15" ht="15">
      <c r="A56" s="14" t="s">
        <v>14</v>
      </c>
      <c r="B56" s="14" t="s">
        <v>228</v>
      </c>
      <c r="C56" s="15">
        <v>9689.149851458129</v>
      </c>
      <c r="D56" s="15">
        <v>1.7430471728004575</v>
      </c>
      <c r="E56" s="15">
        <v>454.37366164384844</v>
      </c>
      <c r="F56" s="15">
        <v>60.04473231326073</v>
      </c>
      <c r="G56" s="15">
        <v>56.29622755902807</v>
      </c>
      <c r="H56" s="15">
        <v>1.5083702677340558</v>
      </c>
      <c r="I56" s="15">
        <v>722.3010594895835</v>
      </c>
      <c r="J56" t="str">
        <f t="shared" si="13"/>
        <v>13057</v>
      </c>
      <c r="K56" s="18">
        <f>VLOOKUP(J56,ATLCNTY!$A$2:$C$23,3,FALSE)</f>
        <v>1</v>
      </c>
      <c r="L56" t="str">
        <f>VLOOKUP(J56,ATLCNTY!$A$2:$B$23,2,FALSE)</f>
        <v>Cherokee</v>
      </c>
      <c r="M56" s="6">
        <f t="shared" si="14"/>
        <v>1.5083702677340558</v>
      </c>
      <c r="N56" s="6">
        <f t="shared" si="15"/>
        <v>454.37366164384844</v>
      </c>
      <c r="O56" s="6">
        <f t="shared" si="16"/>
        <v>56.29622755902807</v>
      </c>
    </row>
    <row r="57" spans="1:15" ht="15">
      <c r="A57" s="14" t="s">
        <v>14</v>
      </c>
      <c r="B57" s="14" t="s">
        <v>229</v>
      </c>
      <c r="C57" s="15">
        <v>5613.197325265451</v>
      </c>
      <c r="D57" s="15">
        <v>1.3391299764708622</v>
      </c>
      <c r="E57" s="15">
        <v>365.4796854654483</v>
      </c>
      <c r="F57" s="15">
        <v>35.36061093914444</v>
      </c>
      <c r="G57" s="15">
        <v>33.46841738913206</v>
      </c>
      <c r="H57" s="15">
        <v>1.1460452367398581</v>
      </c>
      <c r="I57" s="15">
        <v>323.6540937975848</v>
      </c>
      <c r="J57" t="str">
        <f t="shared" si="13"/>
        <v>13063</v>
      </c>
      <c r="K57" s="18">
        <f>VLOOKUP(J57,ATLCNTY!$A$2:$C$23,3,FALSE)</f>
        <v>1</v>
      </c>
      <c r="L57" t="str">
        <f>VLOOKUP(J57,ATLCNTY!$A$2:$B$23,2,FALSE)</f>
        <v>Clayton</v>
      </c>
      <c r="M57" s="6">
        <f t="shared" si="14"/>
        <v>1.1460452367398581</v>
      </c>
      <c r="N57" s="6">
        <f t="shared" si="15"/>
        <v>365.4796854654483</v>
      </c>
      <c r="O57" s="6">
        <f t="shared" si="16"/>
        <v>33.46841738913206</v>
      </c>
    </row>
    <row r="58" spans="1:15" ht="15">
      <c r="A58" s="14" t="s">
        <v>14</v>
      </c>
      <c r="B58" s="14" t="s">
        <v>230</v>
      </c>
      <c r="C58" s="15">
        <v>42450.05190478539</v>
      </c>
      <c r="D58" s="15">
        <v>5.262283171213095</v>
      </c>
      <c r="E58" s="15">
        <v>1360.0055909044956</v>
      </c>
      <c r="F58" s="15">
        <v>220.3269459022571</v>
      </c>
      <c r="G58" s="15">
        <v>205.64825910292487</v>
      </c>
      <c r="H58" s="15">
        <v>5.196184973649031</v>
      </c>
      <c r="I58" s="15">
        <v>2608.5936417630296</v>
      </c>
      <c r="J58" t="str">
        <f t="shared" si="13"/>
        <v>13067</v>
      </c>
      <c r="K58" s="18">
        <f>VLOOKUP(J58,ATLCNTY!$A$2:$C$23,3,FALSE)</f>
        <v>1</v>
      </c>
      <c r="L58" t="str">
        <f>VLOOKUP(J58,ATLCNTY!$A$2:$B$23,2,FALSE)</f>
        <v>Cobb</v>
      </c>
      <c r="M58" s="6">
        <f t="shared" si="14"/>
        <v>5.196184973649031</v>
      </c>
      <c r="N58" s="6">
        <f t="shared" si="15"/>
        <v>1360.0055909044956</v>
      </c>
      <c r="O58" s="6">
        <f t="shared" si="16"/>
        <v>205.64825910292487</v>
      </c>
    </row>
    <row r="59" spans="1:15" ht="15">
      <c r="A59" s="14" t="s">
        <v>14</v>
      </c>
      <c r="B59" s="14" t="s">
        <v>231</v>
      </c>
      <c r="C59" s="15">
        <v>4867.884200118093</v>
      </c>
      <c r="D59" s="15">
        <v>0.8412949776956961</v>
      </c>
      <c r="E59" s="15">
        <v>223.81925778779876</v>
      </c>
      <c r="F59" s="15">
        <v>30.79772190384989</v>
      </c>
      <c r="G59" s="15">
        <v>28.872719966842286</v>
      </c>
      <c r="H59" s="15">
        <v>0.799151045369649</v>
      </c>
      <c r="I59" s="15">
        <v>302.0648617916586</v>
      </c>
      <c r="J59" t="str">
        <f t="shared" si="13"/>
        <v>13077</v>
      </c>
      <c r="K59" s="18">
        <f>VLOOKUP(J59,ATLCNTY!$A$2:$C$23,3,FALSE)</f>
        <v>1</v>
      </c>
      <c r="L59" t="str">
        <f>VLOOKUP(J59,ATLCNTY!$A$2:$B$23,2,FALSE)</f>
        <v>Coweta</v>
      </c>
      <c r="M59" s="6">
        <f t="shared" si="14"/>
        <v>0.799151045369649</v>
      </c>
      <c r="N59" s="6">
        <f t="shared" si="15"/>
        <v>223.81925778779876</v>
      </c>
      <c r="O59" s="6">
        <f t="shared" si="16"/>
        <v>28.872719966842286</v>
      </c>
    </row>
    <row r="60" spans="1:15" ht="15">
      <c r="A60" s="14" t="s">
        <v>14</v>
      </c>
      <c r="B60" s="14" t="s">
        <v>232</v>
      </c>
      <c r="C60" s="15">
        <v>37117.868827078455</v>
      </c>
      <c r="D60" s="15">
        <v>4.578720819910238</v>
      </c>
      <c r="E60" s="15">
        <v>1178.1228048411774</v>
      </c>
      <c r="F60" s="15">
        <v>194.08665747006398</v>
      </c>
      <c r="G60" s="15">
        <v>181.08809286066702</v>
      </c>
      <c r="H60" s="15">
        <v>4.539001752323228</v>
      </c>
      <c r="I60" s="15">
        <v>2281.75259054892</v>
      </c>
      <c r="J60" t="str">
        <f t="shared" si="13"/>
        <v>13089</v>
      </c>
      <c r="K60" s="18">
        <f>VLOOKUP(J60,ATLCNTY!$A$2:$C$23,3,FALSE)</f>
        <v>1</v>
      </c>
      <c r="L60" t="str">
        <f>VLOOKUP(J60,ATLCNTY!$A$2:$B$23,2,FALSE)</f>
        <v>De Kalb</v>
      </c>
      <c r="M60" s="6">
        <f t="shared" si="14"/>
        <v>4.539001752323228</v>
      </c>
      <c r="N60" s="6">
        <f t="shared" si="15"/>
        <v>1178.1228048411774</v>
      </c>
      <c r="O60" s="6">
        <f t="shared" si="16"/>
        <v>181.08809286066702</v>
      </c>
    </row>
    <row r="61" spans="1:15" ht="15">
      <c r="A61" s="14" t="s">
        <v>14</v>
      </c>
      <c r="B61" s="14" t="s">
        <v>233</v>
      </c>
      <c r="C61" s="15">
        <v>2696.756437742823</v>
      </c>
      <c r="D61" s="15">
        <v>0.570164440255589</v>
      </c>
      <c r="E61" s="15">
        <v>157.16556426512312</v>
      </c>
      <c r="F61" s="15">
        <v>16.072377469935798</v>
      </c>
      <c r="G61" s="15">
        <v>15.184501418100798</v>
      </c>
      <c r="H61" s="15">
        <v>0.5326809427962007</v>
      </c>
      <c r="I61" s="15">
        <v>153.69345092286486</v>
      </c>
      <c r="J61" t="str">
        <f t="shared" si="13"/>
        <v>13097</v>
      </c>
      <c r="K61" s="18">
        <f>VLOOKUP(J61,ATLCNTY!$A$2:$C$23,3,FALSE)</f>
        <v>1</v>
      </c>
      <c r="L61" t="str">
        <f>VLOOKUP(J61,ATLCNTY!$A$2:$B$23,2,FALSE)</f>
        <v>Douglas</v>
      </c>
      <c r="M61" s="6">
        <f t="shared" si="14"/>
        <v>0.5326809427962007</v>
      </c>
      <c r="N61" s="6">
        <f t="shared" si="15"/>
        <v>157.16556426512312</v>
      </c>
      <c r="O61" s="6">
        <f t="shared" si="16"/>
        <v>15.184501418100798</v>
      </c>
    </row>
    <row r="62" spans="1:15" ht="15">
      <c r="A62" s="14" t="s">
        <v>14</v>
      </c>
      <c r="B62" s="14" t="s">
        <v>234</v>
      </c>
      <c r="C62" s="15">
        <v>4238.060888408791</v>
      </c>
      <c r="D62" s="15">
        <v>0.786472745777827</v>
      </c>
      <c r="E62" s="15">
        <v>215.53670709955173</v>
      </c>
      <c r="F62" s="15">
        <v>24.62081030669147</v>
      </c>
      <c r="G62" s="15">
        <v>23.18720055183414</v>
      </c>
      <c r="H62" s="15">
        <v>0.7539514888358555</v>
      </c>
      <c r="I62" s="15">
        <v>241.2204152351073</v>
      </c>
      <c r="J62" t="str">
        <f t="shared" si="13"/>
        <v>13113</v>
      </c>
      <c r="K62" s="18">
        <f>VLOOKUP(J62,ATLCNTY!$A$2:$C$23,3,FALSE)</f>
        <v>1</v>
      </c>
      <c r="L62" t="str">
        <f>VLOOKUP(J62,ATLCNTY!$A$2:$B$23,2,FALSE)</f>
        <v>Fayette</v>
      </c>
      <c r="M62" s="6">
        <f t="shared" si="14"/>
        <v>0.7539514888358555</v>
      </c>
      <c r="N62" s="6">
        <f t="shared" si="15"/>
        <v>215.53670709955173</v>
      </c>
      <c r="O62" s="6">
        <f t="shared" si="16"/>
        <v>23.18720055183414</v>
      </c>
    </row>
    <row r="63" spans="1:15" ht="15">
      <c r="A63" s="14" t="s">
        <v>14</v>
      </c>
      <c r="B63" s="14" t="s">
        <v>235</v>
      </c>
      <c r="C63" s="15">
        <v>10119.709912874803</v>
      </c>
      <c r="D63" s="15">
        <v>1.5358564908662249</v>
      </c>
      <c r="E63" s="15">
        <v>429.05073106026344</v>
      </c>
      <c r="F63" s="15">
        <v>55.634844208229204</v>
      </c>
      <c r="G63" s="15">
        <v>52.10222757786909</v>
      </c>
      <c r="H63" s="15">
        <v>1.4946821974340294</v>
      </c>
      <c r="I63" s="15">
        <v>626.2663696710573</v>
      </c>
      <c r="J63" t="str">
        <f t="shared" si="13"/>
        <v>13117</v>
      </c>
      <c r="K63" s="18">
        <f>VLOOKUP(J63,ATLCNTY!$A$2:$C$23,3,FALSE)</f>
        <v>1</v>
      </c>
      <c r="L63" t="str">
        <f>VLOOKUP(J63,ATLCNTY!$A$2:$B$23,2,FALSE)</f>
        <v>Forsyth</v>
      </c>
      <c r="M63" s="6">
        <f t="shared" si="14"/>
        <v>1.4946821974340294</v>
      </c>
      <c r="N63" s="6">
        <f t="shared" si="15"/>
        <v>429.05073106026344</v>
      </c>
      <c r="O63" s="6">
        <f t="shared" si="16"/>
        <v>52.10222757786909</v>
      </c>
    </row>
    <row r="64" spans="1:15" ht="15">
      <c r="A64" s="14" t="s">
        <v>14</v>
      </c>
      <c r="B64" s="14" t="s">
        <v>236</v>
      </c>
      <c r="C64" s="15">
        <v>38819.61592282326</v>
      </c>
      <c r="D64" s="15">
        <v>6.8458007842650614</v>
      </c>
      <c r="E64" s="15">
        <v>1850.5727806647076</v>
      </c>
      <c r="F64" s="15">
        <v>203.62657493068684</v>
      </c>
      <c r="G64" s="15">
        <v>191.90228460032375</v>
      </c>
      <c r="H64" s="15">
        <v>6.462227262020159</v>
      </c>
      <c r="I64" s="15">
        <v>2430.097804834266</v>
      </c>
      <c r="J64" t="str">
        <f t="shared" si="13"/>
        <v>13121</v>
      </c>
      <c r="K64" s="18">
        <f>VLOOKUP(J64,ATLCNTY!$A$2:$C$23,3,FALSE)</f>
        <v>1</v>
      </c>
      <c r="L64" t="str">
        <f>VLOOKUP(J64,ATLCNTY!$A$2:$B$23,2,FALSE)</f>
        <v>Fulton</v>
      </c>
      <c r="M64" s="6">
        <f t="shared" si="14"/>
        <v>6.462227262020159</v>
      </c>
      <c r="N64" s="6">
        <f t="shared" si="15"/>
        <v>1850.5727806647076</v>
      </c>
      <c r="O64" s="6">
        <f t="shared" si="16"/>
        <v>191.90228460032375</v>
      </c>
    </row>
    <row r="65" spans="1:15" ht="15">
      <c r="A65" s="14" t="s">
        <v>14</v>
      </c>
      <c r="B65" s="14" t="s">
        <v>237</v>
      </c>
      <c r="C65" s="15">
        <v>56277.16860524271</v>
      </c>
      <c r="D65" s="15">
        <v>7.413515165952207</v>
      </c>
      <c r="E65" s="15">
        <v>1911.0916296978123</v>
      </c>
      <c r="F65" s="15">
        <v>307.42215120301177</v>
      </c>
      <c r="G65" s="15">
        <v>287.1402434268856</v>
      </c>
      <c r="H65" s="15">
        <v>7.0568589915138284</v>
      </c>
      <c r="I65" s="15">
        <v>3221.946691889423</v>
      </c>
      <c r="J65" t="str">
        <f t="shared" si="13"/>
        <v>13135</v>
      </c>
      <c r="K65" s="18">
        <f>VLOOKUP(J65,ATLCNTY!$A$2:$C$23,3,FALSE)</f>
        <v>1</v>
      </c>
      <c r="L65" t="str">
        <f>VLOOKUP(J65,ATLCNTY!$A$2:$B$23,2,FALSE)</f>
        <v>Gwinnett</v>
      </c>
      <c r="M65" s="6">
        <f t="shared" si="14"/>
        <v>7.0568589915138284</v>
      </c>
      <c r="N65" s="6">
        <f t="shared" si="15"/>
        <v>1911.0916296978123</v>
      </c>
      <c r="O65" s="6">
        <f t="shared" si="16"/>
        <v>287.1402434268856</v>
      </c>
    </row>
    <row r="66" spans="1:15" ht="15">
      <c r="A66" s="14" t="s">
        <v>14</v>
      </c>
      <c r="B66" s="14" t="s">
        <v>238</v>
      </c>
      <c r="C66" s="15">
        <v>8908.051047924302</v>
      </c>
      <c r="D66" s="15">
        <v>1.4373348811618163</v>
      </c>
      <c r="E66" s="15">
        <v>430.2145230760231</v>
      </c>
      <c r="F66" s="15">
        <v>48.28873323846153</v>
      </c>
      <c r="G66" s="15">
        <v>45.30364173977643</v>
      </c>
      <c r="H66" s="15">
        <v>1.6564456868564392</v>
      </c>
      <c r="I66" s="15">
        <v>791.9171628246689</v>
      </c>
      <c r="J66" t="str">
        <f t="shared" si="13"/>
        <v>13139</v>
      </c>
      <c r="K66" s="18">
        <f>VLOOKUP(J66,ATLCNTY!$A$2:$C$23,3,FALSE)</f>
        <v>1</v>
      </c>
      <c r="L66" t="str">
        <f>VLOOKUP(J66,ATLCNTY!$A$2:$B$23,2,FALSE)</f>
        <v>Hall</v>
      </c>
      <c r="M66" s="6">
        <f t="shared" si="14"/>
        <v>1.6564456868564392</v>
      </c>
      <c r="N66" s="6">
        <f t="shared" si="15"/>
        <v>430.2145230760231</v>
      </c>
      <c r="O66" s="6">
        <f t="shared" si="16"/>
        <v>45.30364173977643</v>
      </c>
    </row>
    <row r="67" spans="1:15" ht="15">
      <c r="A67" s="14" t="s">
        <v>14</v>
      </c>
      <c r="B67" s="14" t="s">
        <v>245</v>
      </c>
      <c r="C67" s="15">
        <v>1236.3564980528454</v>
      </c>
      <c r="D67" s="15">
        <v>0.17030604390498394</v>
      </c>
      <c r="E67" s="15">
        <v>41.02397417045046</v>
      </c>
      <c r="F67" s="15">
        <v>7.587659298420669</v>
      </c>
      <c r="G67" s="15">
        <v>7.037627998463737</v>
      </c>
      <c r="H67" s="15">
        <v>0.17063009450307723</v>
      </c>
      <c r="I67" s="15">
        <v>221.19314526280513</v>
      </c>
      <c r="J67" t="str">
        <f t="shared" si="13"/>
        <v>13149</v>
      </c>
      <c r="K67" s="18">
        <f>VLOOKUP(J67,ATLCNTY!$A$2:$C$23,3,FALSE)</f>
        <v>0</v>
      </c>
      <c r="L67" t="str">
        <f>VLOOKUP(J67,ATLCNTY!$A$2:$B$23,2,FALSE)</f>
        <v>Heard</v>
      </c>
      <c r="M67" s="6">
        <f t="shared" si="14"/>
        <v>0</v>
      </c>
      <c r="N67" s="6">
        <f t="shared" si="15"/>
        <v>0</v>
      </c>
      <c r="O67" s="6">
        <f t="shared" si="16"/>
        <v>0</v>
      </c>
    </row>
    <row r="68" spans="1:15" ht="15">
      <c r="A68" s="14" t="s">
        <v>14</v>
      </c>
      <c r="B68" s="14" t="s">
        <v>239</v>
      </c>
      <c r="C68" s="15">
        <v>4832.062009373811</v>
      </c>
      <c r="D68" s="15">
        <v>1.3915800593967265</v>
      </c>
      <c r="E68" s="15">
        <v>364.203696174534</v>
      </c>
      <c r="F68" s="15">
        <v>38.32985625666419</v>
      </c>
      <c r="G68" s="15">
        <v>36.23276967326851</v>
      </c>
      <c r="H68" s="15">
        <v>1.0954555972375666</v>
      </c>
      <c r="I68" s="15">
        <v>375.57416090328076</v>
      </c>
      <c r="J68" t="str">
        <f t="shared" si="13"/>
        <v>13151</v>
      </c>
      <c r="K68" s="18">
        <f>VLOOKUP(J68,ATLCNTY!$A$2:$C$23,3,FALSE)</f>
        <v>1</v>
      </c>
      <c r="L68" t="str">
        <f>VLOOKUP(J68,ATLCNTY!$A$2:$B$23,2,FALSE)</f>
        <v>Henry</v>
      </c>
      <c r="M68" s="6">
        <f t="shared" si="14"/>
        <v>1.0954555972375666</v>
      </c>
      <c r="N68" s="6">
        <f t="shared" si="15"/>
        <v>364.203696174534</v>
      </c>
      <c r="O68" s="6">
        <f t="shared" si="16"/>
        <v>36.23276967326851</v>
      </c>
    </row>
    <row r="69" spans="1:15" ht="15">
      <c r="A69" s="14" t="s">
        <v>14</v>
      </c>
      <c r="B69" s="14" t="s">
        <v>240</v>
      </c>
      <c r="C69" s="15">
        <v>2254.0063436458204</v>
      </c>
      <c r="D69" s="15">
        <v>0.6658094942743509</v>
      </c>
      <c r="E69" s="15">
        <v>186.23638172332664</v>
      </c>
      <c r="F69" s="15">
        <v>17.678652632756826</v>
      </c>
      <c r="G69" s="15">
        <v>16.766819410674053</v>
      </c>
      <c r="H69" s="15">
        <v>0.6366463892347161</v>
      </c>
      <c r="I69" s="15">
        <v>148.30990174364067</v>
      </c>
      <c r="J69" t="str">
        <f t="shared" si="13"/>
        <v>13217</v>
      </c>
      <c r="K69" s="18">
        <f>VLOOKUP(J69,ATLCNTY!$A$2:$C$23,3,FALSE)</f>
        <v>1</v>
      </c>
      <c r="L69" t="str">
        <f>VLOOKUP(J69,ATLCNTY!$A$2:$B$23,2,FALSE)</f>
        <v>Newton</v>
      </c>
      <c r="M69" s="6">
        <f t="shared" si="14"/>
        <v>0.6366463892347161</v>
      </c>
      <c r="N69" s="6">
        <f t="shared" si="15"/>
        <v>186.23638172332664</v>
      </c>
      <c r="O69" s="6">
        <f t="shared" si="16"/>
        <v>16.766819410674053</v>
      </c>
    </row>
    <row r="70" spans="1:15" ht="15">
      <c r="A70" s="14" t="s">
        <v>14</v>
      </c>
      <c r="B70" s="14" t="s">
        <v>241</v>
      </c>
      <c r="C70" s="15">
        <v>2771.002798659</v>
      </c>
      <c r="D70" s="15">
        <v>0.656172892770422</v>
      </c>
      <c r="E70" s="15">
        <v>172.95421890259442</v>
      </c>
      <c r="F70" s="15">
        <v>19.10820500325939</v>
      </c>
      <c r="G70" s="15">
        <v>18.01518153454395</v>
      </c>
      <c r="H70" s="15">
        <v>0.5241416949182548</v>
      </c>
      <c r="I70" s="15">
        <v>173.64383541222676</v>
      </c>
      <c r="J70" t="str">
        <f t="shared" si="13"/>
        <v>13223</v>
      </c>
      <c r="K70" s="18">
        <f>VLOOKUP(J70,ATLCNTY!$A$2:$C$23,3,FALSE)</f>
        <v>1</v>
      </c>
      <c r="L70" t="str">
        <f>VLOOKUP(J70,ATLCNTY!$A$2:$B$23,2,FALSE)</f>
        <v>Paulding</v>
      </c>
      <c r="M70" s="6">
        <f t="shared" si="14"/>
        <v>0.5241416949182548</v>
      </c>
      <c r="N70" s="6">
        <f t="shared" si="15"/>
        <v>172.95421890259442</v>
      </c>
      <c r="O70" s="6">
        <f t="shared" si="16"/>
        <v>18.01518153454395</v>
      </c>
    </row>
    <row r="71" spans="1:15" ht="15">
      <c r="A71" s="14" t="s">
        <v>14</v>
      </c>
      <c r="B71" s="14" t="s">
        <v>246</v>
      </c>
      <c r="C71" s="15">
        <v>966.2243247882795</v>
      </c>
      <c r="D71" s="15">
        <v>0.2041638575921492</v>
      </c>
      <c r="E71" s="15">
        <v>76.91166122228313</v>
      </c>
      <c r="F71" s="15">
        <v>4.606727289419988</v>
      </c>
      <c r="G71" s="15">
        <v>4.355334621691798</v>
      </c>
      <c r="H71" s="15">
        <v>0.2548308085211124</v>
      </c>
      <c r="I71" s="15">
        <v>106.34744533394031</v>
      </c>
      <c r="J71" t="str">
        <f t="shared" si="13"/>
        <v>13237</v>
      </c>
      <c r="K71" s="18">
        <f>VLOOKUP(J71,ATLCNTY!$A$2:$C$23,3,FALSE)</f>
        <v>0.1642002073711</v>
      </c>
      <c r="L71" t="str">
        <f>VLOOKUP(J71,ATLCNTY!$A$2:$B$23,2,FALSE)</f>
        <v>Putnam</v>
      </c>
      <c r="M71" s="6">
        <f t="shared" si="14"/>
        <v>0.041843271603711735</v>
      </c>
      <c r="N71" s="6">
        <f t="shared" si="15"/>
        <v>12.62891072195468</v>
      </c>
      <c r="O71" s="6">
        <f t="shared" si="16"/>
        <v>0.7151468480523245</v>
      </c>
    </row>
    <row r="72" spans="1:15" ht="15">
      <c r="A72" s="14" t="s">
        <v>14</v>
      </c>
      <c r="B72" s="14" t="s">
        <v>242</v>
      </c>
      <c r="C72" s="15">
        <v>3074.8594077545204</v>
      </c>
      <c r="D72" s="15">
        <v>0.536927528177591</v>
      </c>
      <c r="E72" s="15">
        <v>152.06488976693794</v>
      </c>
      <c r="F72" s="15">
        <v>17.33304108011288</v>
      </c>
      <c r="G72" s="15">
        <v>16.327208866178463</v>
      </c>
      <c r="H72" s="15">
        <v>0.5984273892599</v>
      </c>
      <c r="I72" s="15">
        <v>173.3285426296314</v>
      </c>
      <c r="J72" t="str">
        <f t="shared" si="13"/>
        <v>13247</v>
      </c>
      <c r="K72" s="18">
        <f>VLOOKUP(J72,ATLCNTY!$A$2:$C$23,3,FALSE)</f>
        <v>1</v>
      </c>
      <c r="L72" t="str">
        <f>VLOOKUP(J72,ATLCNTY!$A$2:$B$23,2,FALSE)</f>
        <v>Rockdale</v>
      </c>
      <c r="M72" s="6">
        <f t="shared" si="14"/>
        <v>0.5984273892599</v>
      </c>
      <c r="N72" s="6">
        <f t="shared" si="15"/>
        <v>152.06488976693794</v>
      </c>
      <c r="O72" s="6">
        <f t="shared" si="16"/>
        <v>16.327208866178463</v>
      </c>
    </row>
    <row r="73" spans="1:15" ht="15">
      <c r="A73" s="14" t="s">
        <v>14</v>
      </c>
      <c r="B73" s="14" t="s">
        <v>243</v>
      </c>
      <c r="C73" s="15">
        <v>1972.7537552652693</v>
      </c>
      <c r="D73" s="15">
        <v>0.3213409853647848</v>
      </c>
      <c r="E73" s="15">
        <v>90.56003177848335</v>
      </c>
      <c r="F73" s="15">
        <v>10.801066281537404</v>
      </c>
      <c r="G73" s="15">
        <v>10.152162170207648</v>
      </c>
      <c r="H73" s="15">
        <v>0.39436000247177094</v>
      </c>
      <c r="I73" s="15">
        <v>178.72885217331574</v>
      </c>
      <c r="J73" t="str">
        <f t="shared" si="13"/>
        <v>13255</v>
      </c>
      <c r="K73" s="18">
        <f>VLOOKUP(J73,ATLCNTY!$A$2:$C$23,3,FALSE)</f>
        <v>1</v>
      </c>
      <c r="L73" t="str">
        <f>VLOOKUP(J73,ATLCNTY!$A$2:$B$23,2,FALSE)</f>
        <v>Spalding</v>
      </c>
      <c r="M73" s="6">
        <f t="shared" si="14"/>
        <v>0.39436000247177094</v>
      </c>
      <c r="N73" s="6">
        <f t="shared" si="15"/>
        <v>90.56003177848335</v>
      </c>
      <c r="O73" s="6">
        <f t="shared" si="16"/>
        <v>10.152162170207648</v>
      </c>
    </row>
    <row r="74" spans="1:15" ht="15">
      <c r="A74" s="14" t="s">
        <v>14</v>
      </c>
      <c r="B74" s="14" t="s">
        <v>244</v>
      </c>
      <c r="C74" s="15">
        <v>3198.9219301390235</v>
      </c>
      <c r="D74" s="15">
        <v>0.6571509510854264</v>
      </c>
      <c r="E74" s="15">
        <v>174.1458706487764</v>
      </c>
      <c r="F74" s="15">
        <v>21.588901563018986</v>
      </c>
      <c r="G74" s="15">
        <v>20.3046684828118</v>
      </c>
      <c r="H74" s="15">
        <v>0.5618383269817763</v>
      </c>
      <c r="I74" s="15">
        <v>194.68127279868912</v>
      </c>
      <c r="J74" t="str">
        <f t="shared" si="13"/>
        <v>13297</v>
      </c>
      <c r="K74" s="18">
        <f>VLOOKUP(J74,ATLCNTY!$A$2:$C$23,3,FALSE)</f>
        <v>1</v>
      </c>
      <c r="L74" t="str">
        <f>VLOOKUP(J74,ATLCNTY!$A$2:$B$23,2,FALSE)</f>
        <v>Walton</v>
      </c>
      <c r="M74" s="6">
        <f t="shared" si="14"/>
        <v>0.5618383269817763</v>
      </c>
      <c r="N74" s="6">
        <f t="shared" si="15"/>
        <v>174.1458706487764</v>
      </c>
      <c r="O74" s="6">
        <f t="shared" si="16"/>
        <v>20.3046684828118</v>
      </c>
    </row>
    <row r="75" spans="1:15" ht="15">
      <c r="A75" s="11"/>
      <c r="B75" s="11"/>
      <c r="C75" s="12">
        <f aca="true" t="shared" si="17" ref="C75:I75">SUM(C53:C74)</f>
        <v>249103.32818944711</v>
      </c>
      <c r="D75" s="12">
        <f t="shared" si="17"/>
        <v>38.78797034025135</v>
      </c>
      <c r="E75" s="12">
        <f t="shared" si="17"/>
        <v>10357.384096603419</v>
      </c>
      <c r="F75" s="12">
        <f t="shared" si="17"/>
        <v>1385.7069623018742</v>
      </c>
      <c r="G75" s="12">
        <f t="shared" si="17"/>
        <v>1298.8887645347334</v>
      </c>
      <c r="H75" s="12">
        <f t="shared" si="17"/>
        <v>37.23386394594327</v>
      </c>
      <c r="I75" s="12">
        <f t="shared" si="17"/>
        <v>15914.762439716067</v>
      </c>
      <c r="M75" s="12">
        <f>SUM(M53:M74)</f>
        <v>36.85024631452279</v>
      </c>
      <c r="N75" s="12">
        <f>SUM(N53:N74)</f>
        <v>10252.07737193264</v>
      </c>
      <c r="O75" s="12">
        <f>SUM(O53:O74)</f>
        <v>1288.2109487626303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5"/>
  <sheetViews>
    <sheetView tabSelected="1" zoomScalePageLayoutView="0" workbookViewId="0" topLeftCell="D1">
      <selection activeCell="F215" sqref="F215:N215"/>
    </sheetView>
  </sheetViews>
  <sheetFormatPr defaultColWidth="9.140625" defaultRowHeight="12.75"/>
  <cols>
    <col min="1" max="1" width="11.00390625" style="0" bestFit="1" customWidth="1"/>
    <col min="2" max="2" width="18.57421875" style="0" bestFit="1" customWidth="1"/>
    <col min="3" max="3" width="36.57421875" style="0" bestFit="1" customWidth="1"/>
    <col min="4" max="4" width="33.421875" style="0" bestFit="1" customWidth="1"/>
    <col min="5" max="5" width="45.421875" style="0" bestFit="1" customWidth="1"/>
    <col min="6" max="6" width="9.28125" style="0" bestFit="1" customWidth="1"/>
    <col min="7" max="7" width="9.7109375" style="0" bestFit="1" customWidth="1"/>
    <col min="8" max="8" width="10.7109375" style="0" bestFit="1" customWidth="1"/>
    <col min="9" max="9" width="9.28125" style="0" bestFit="1" customWidth="1"/>
    <col min="10" max="10" width="9.7109375" style="0" bestFit="1" customWidth="1"/>
    <col min="11" max="11" width="10.7109375" style="0" bestFit="1" customWidth="1"/>
    <col min="12" max="12" width="9.28125" style="0" bestFit="1" customWidth="1"/>
    <col min="13" max="13" width="9.7109375" style="0" bestFit="1" customWidth="1"/>
    <col min="14" max="14" width="10.7109375" style="0" bestFit="1" customWidth="1"/>
  </cols>
  <sheetData>
    <row r="1" ht="12.75">
      <c r="A1" s="10" t="s">
        <v>411</v>
      </c>
    </row>
    <row r="2" spans="1:14" ht="12.75">
      <c r="A2" s="23"/>
      <c r="B2" s="24"/>
      <c r="C2" s="24"/>
      <c r="D2" s="24"/>
      <c r="E2" s="24"/>
      <c r="F2" s="25">
        <v>2008</v>
      </c>
      <c r="G2" s="25"/>
      <c r="H2" s="25"/>
      <c r="I2" s="25">
        <v>2017</v>
      </c>
      <c r="J2" s="25"/>
      <c r="K2" s="25"/>
      <c r="L2" s="25">
        <v>2024</v>
      </c>
      <c r="M2" s="25"/>
      <c r="N2" s="25"/>
    </row>
    <row r="3" spans="1:14" ht="15">
      <c r="A3" s="22" t="s">
        <v>0</v>
      </c>
      <c r="B3" s="22" t="s">
        <v>299</v>
      </c>
      <c r="C3" s="22" t="s">
        <v>300</v>
      </c>
      <c r="D3" s="22" t="s">
        <v>301</v>
      </c>
      <c r="E3" s="22" t="s">
        <v>302</v>
      </c>
      <c r="F3" s="22" t="s">
        <v>8</v>
      </c>
      <c r="G3" s="22" t="s">
        <v>409</v>
      </c>
      <c r="H3" s="22" t="s">
        <v>410</v>
      </c>
      <c r="I3" s="22" t="s">
        <v>8</v>
      </c>
      <c r="J3" s="22" t="s">
        <v>409</v>
      </c>
      <c r="K3" s="22" t="s">
        <v>410</v>
      </c>
      <c r="L3" s="22" t="s">
        <v>8</v>
      </c>
      <c r="M3" s="22" t="s">
        <v>409</v>
      </c>
      <c r="N3" s="22" t="s">
        <v>410</v>
      </c>
    </row>
    <row r="4" spans="1:14" ht="15">
      <c r="A4" s="20" t="s">
        <v>15</v>
      </c>
      <c r="B4" s="20" t="s">
        <v>303</v>
      </c>
      <c r="C4" s="20" t="s">
        <v>304</v>
      </c>
      <c r="D4" s="20" t="s">
        <v>305</v>
      </c>
      <c r="E4" s="20" t="s">
        <v>306</v>
      </c>
      <c r="F4" s="21">
        <v>0.08812722800000002</v>
      </c>
      <c r="G4" s="21">
        <v>5.488299000000004</v>
      </c>
      <c r="H4" s="21">
        <v>46.54267499999999</v>
      </c>
      <c r="I4" s="21">
        <v>0.10472298299999991</v>
      </c>
      <c r="J4" s="21">
        <v>12.254118599999988</v>
      </c>
      <c r="K4" s="21">
        <v>38.725474499999976</v>
      </c>
      <c r="L4" s="21">
        <v>0.11671073600000009</v>
      </c>
      <c r="M4" s="21">
        <v>14.007082499999997</v>
      </c>
      <c r="N4" s="21">
        <v>35.744155500000005</v>
      </c>
    </row>
    <row r="5" spans="1:14" ht="15">
      <c r="A5" s="20" t="s">
        <v>16</v>
      </c>
      <c r="B5" s="20" t="s">
        <v>303</v>
      </c>
      <c r="C5" s="20" t="s">
        <v>304</v>
      </c>
      <c r="D5" s="20" t="s">
        <v>305</v>
      </c>
      <c r="E5" s="20" t="s">
        <v>307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</row>
    <row r="6" spans="1:14" ht="15">
      <c r="A6" s="20" t="s">
        <v>17</v>
      </c>
      <c r="B6" s="20" t="s">
        <v>303</v>
      </c>
      <c r="C6" s="20" t="s">
        <v>304</v>
      </c>
      <c r="D6" s="20" t="s">
        <v>305</v>
      </c>
      <c r="E6" s="20" t="s">
        <v>308</v>
      </c>
      <c r="F6" s="21">
        <v>0.08159545700000005</v>
      </c>
      <c r="G6" s="21">
        <v>7.5371349</v>
      </c>
      <c r="H6" s="21">
        <v>58.65892200000002</v>
      </c>
      <c r="I6" s="21">
        <v>0.12957899199999992</v>
      </c>
      <c r="J6" s="21">
        <v>17.781989699999997</v>
      </c>
      <c r="K6" s="21">
        <v>26.284339500000016</v>
      </c>
      <c r="L6" s="21">
        <v>0.14988182099999983</v>
      </c>
      <c r="M6" s="21">
        <v>19.922696099999968</v>
      </c>
      <c r="N6" s="21">
        <v>7.207581600000003</v>
      </c>
    </row>
    <row r="7" spans="1:14" ht="15">
      <c r="A7" s="20" t="s">
        <v>18</v>
      </c>
      <c r="B7" s="20" t="s">
        <v>303</v>
      </c>
      <c r="C7" s="20" t="s">
        <v>304</v>
      </c>
      <c r="D7" s="20" t="s">
        <v>305</v>
      </c>
      <c r="E7" s="20" t="s">
        <v>309</v>
      </c>
      <c r="F7" s="21">
        <v>0.01618211470000001</v>
      </c>
      <c r="G7" s="21">
        <v>3.258382499999997</v>
      </c>
      <c r="H7" s="21">
        <v>0.11158872600000021</v>
      </c>
      <c r="I7" s="21">
        <v>0.01389856169999999</v>
      </c>
      <c r="J7" s="21">
        <v>2.127068850000003</v>
      </c>
      <c r="K7" s="21">
        <v>0.1140376979999999</v>
      </c>
      <c r="L7" s="21">
        <v>0.01457407520000001</v>
      </c>
      <c r="M7" s="21">
        <v>1.9987593600000042</v>
      </c>
      <c r="N7" s="21">
        <v>0.11974258800000007</v>
      </c>
    </row>
    <row r="8" spans="1:14" ht="15">
      <c r="A8" s="20" t="s">
        <v>19</v>
      </c>
      <c r="B8" s="20" t="s">
        <v>303</v>
      </c>
      <c r="C8" s="20" t="s">
        <v>304</v>
      </c>
      <c r="D8" s="20" t="s">
        <v>310</v>
      </c>
      <c r="E8" s="20" t="s">
        <v>311</v>
      </c>
      <c r="F8" s="21">
        <v>0.0164159593150278</v>
      </c>
      <c r="G8" s="21">
        <v>1.706959624550759</v>
      </c>
      <c r="H8" s="21">
        <v>11.334748098284479</v>
      </c>
      <c r="I8" s="21">
        <v>0.013635323003204835</v>
      </c>
      <c r="J8" s="21">
        <v>2.043520476732962</v>
      </c>
      <c r="K8" s="21">
        <v>11.614482642512963</v>
      </c>
      <c r="L8" s="21">
        <v>0.013832555578358009</v>
      </c>
      <c r="M8" s="21">
        <v>2.0731020377649183</v>
      </c>
      <c r="N8" s="21">
        <v>11.782645891653315</v>
      </c>
    </row>
    <row r="9" spans="1:14" ht="15">
      <c r="A9" s="20" t="s">
        <v>20</v>
      </c>
      <c r="B9" s="20" t="s">
        <v>303</v>
      </c>
      <c r="C9" s="20" t="s">
        <v>304</v>
      </c>
      <c r="D9" s="20" t="s">
        <v>310</v>
      </c>
      <c r="E9" s="20" t="s">
        <v>312</v>
      </c>
      <c r="F9" s="21">
        <v>0.0010564697725220112</v>
      </c>
      <c r="G9" s="21">
        <v>0.10327021572685452</v>
      </c>
      <c r="H9" s="21">
        <v>0.4004005844187015</v>
      </c>
      <c r="I9" s="21">
        <v>0.0008880258768966906</v>
      </c>
      <c r="J9" s="21">
        <v>0.13651299868388153</v>
      </c>
      <c r="K9" s="21">
        <v>0.4102788910573097</v>
      </c>
      <c r="L9" s="21">
        <v>0.0009008724327242913</v>
      </c>
      <c r="M9" s="21">
        <v>0.1384891361595156</v>
      </c>
      <c r="N9" s="21">
        <v>0.4162185777017627</v>
      </c>
    </row>
    <row r="10" spans="1:14" ht="15">
      <c r="A10" s="20" t="s">
        <v>21</v>
      </c>
      <c r="B10" s="20" t="s">
        <v>303</v>
      </c>
      <c r="C10" s="20" t="s">
        <v>304</v>
      </c>
      <c r="D10" s="20" t="s">
        <v>310</v>
      </c>
      <c r="E10" s="20" t="s">
        <v>313</v>
      </c>
      <c r="F10" s="21">
        <v>0.0012628134958092181</v>
      </c>
      <c r="G10" s="21">
        <v>0.12366466956362533</v>
      </c>
      <c r="H10" s="21">
        <v>0.4826949909130926</v>
      </c>
      <c r="I10" s="21">
        <v>0.0010614704706591587</v>
      </c>
      <c r="J10" s="21">
        <v>0.16347243886633064</v>
      </c>
      <c r="K10" s="21">
        <v>0.4946040829073436</v>
      </c>
      <c r="L10" s="21">
        <v>0.0010768253492436607</v>
      </c>
      <c r="M10" s="21">
        <v>0.16583881123066277</v>
      </c>
      <c r="N10" s="21">
        <v>0.5017644187403145</v>
      </c>
    </row>
    <row r="11" spans="1:14" ht="15">
      <c r="A11" s="20" t="s">
        <v>22</v>
      </c>
      <c r="B11" s="20" t="s">
        <v>303</v>
      </c>
      <c r="C11" s="20" t="s">
        <v>304</v>
      </c>
      <c r="D11" s="20" t="s">
        <v>310</v>
      </c>
      <c r="E11" s="20" t="s">
        <v>314</v>
      </c>
      <c r="F11" s="21">
        <v>8.816558526605714E-06</v>
      </c>
      <c r="G11" s="21">
        <v>0.0008718816529698366</v>
      </c>
      <c r="H11" s="21">
        <v>0.0035283295240640953</v>
      </c>
      <c r="I11" s="21">
        <v>7.410842108090304E-06</v>
      </c>
      <c r="J11" s="21">
        <v>0.0011525408259215758</v>
      </c>
      <c r="K11" s="21">
        <v>0.0036153803229020663</v>
      </c>
      <c r="L11" s="21">
        <v>7.518048250200769E-06</v>
      </c>
      <c r="M11" s="21">
        <v>0.0011692244007784891</v>
      </c>
      <c r="N11" s="21">
        <v>0.0036677145295517036</v>
      </c>
    </row>
    <row r="12" spans="1:14" ht="15">
      <c r="A12" s="20" t="s">
        <v>23</v>
      </c>
      <c r="B12" s="20" t="s">
        <v>303</v>
      </c>
      <c r="C12" s="20" t="s">
        <v>304</v>
      </c>
      <c r="D12" s="20" t="s">
        <v>310</v>
      </c>
      <c r="E12" s="20" t="s">
        <v>315</v>
      </c>
      <c r="F12" s="21">
        <v>0.04191933826562353</v>
      </c>
      <c r="G12" s="21">
        <v>4.063424942805165</v>
      </c>
      <c r="H12" s="21">
        <v>29.550362622213235</v>
      </c>
      <c r="I12" s="21">
        <v>0.035235707094069195</v>
      </c>
      <c r="J12" s="21">
        <v>5.3714440241172605</v>
      </c>
      <c r="K12" s="21">
        <v>30.27943532948252</v>
      </c>
      <c r="L12" s="21">
        <v>0.03574542682693941</v>
      </c>
      <c r="M12" s="21">
        <v>5.4492003751126425</v>
      </c>
      <c r="N12" s="21">
        <v>30.71775701893486</v>
      </c>
    </row>
    <row r="13" spans="1:14" ht="15">
      <c r="A13" s="20" t="s">
        <v>24</v>
      </c>
      <c r="B13" s="20" t="s">
        <v>303</v>
      </c>
      <c r="C13" s="20" t="s">
        <v>304</v>
      </c>
      <c r="D13" s="20" t="s">
        <v>310</v>
      </c>
      <c r="E13" s="20" t="s">
        <v>316</v>
      </c>
      <c r="F13" s="21">
        <v>0.00024571087723576195</v>
      </c>
      <c r="G13" s="21">
        <v>0.024298694887340908</v>
      </c>
      <c r="H13" s="21">
        <v>0.09833192045237062</v>
      </c>
      <c r="I13" s="21">
        <v>0.00020653464993686471</v>
      </c>
      <c r="J13" s="21">
        <v>0.032120466872564764</v>
      </c>
      <c r="K13" s="21">
        <v>0.1007579305290321</v>
      </c>
      <c r="L13" s="21">
        <v>0.00020952237897882924</v>
      </c>
      <c r="M13" s="21">
        <v>0.03258542632614762</v>
      </c>
      <c r="N13" s="21">
        <v>0.10221653395483081</v>
      </c>
    </row>
    <row r="14" spans="1:14" ht="15">
      <c r="A14" s="20" t="s">
        <v>25</v>
      </c>
      <c r="B14" s="20" t="s">
        <v>303</v>
      </c>
      <c r="C14" s="20" t="s">
        <v>304</v>
      </c>
      <c r="D14" s="20" t="s">
        <v>317</v>
      </c>
      <c r="E14" s="20" t="s">
        <v>318</v>
      </c>
      <c r="F14" s="21">
        <v>0.00021738771016953463</v>
      </c>
      <c r="G14" s="21">
        <v>0.021468911169976436</v>
      </c>
      <c r="H14" s="21">
        <v>0.08688038387252325</v>
      </c>
      <c r="I14" s="21">
        <v>6.681773710504285E-05</v>
      </c>
      <c r="J14" s="21">
        <v>0.01036764768201337</v>
      </c>
      <c r="K14" s="21">
        <v>0.03252205220733332</v>
      </c>
      <c r="L14" s="21">
        <v>8.33161835999434E-06</v>
      </c>
      <c r="M14" s="21">
        <v>0.0012927607402516731</v>
      </c>
      <c r="N14" s="21">
        <v>0.004055229966064653</v>
      </c>
    </row>
    <row r="15" spans="1:14" ht="15">
      <c r="A15" s="20" t="s">
        <v>26</v>
      </c>
      <c r="B15" s="20" t="s">
        <v>303</v>
      </c>
      <c r="C15" s="20" t="s">
        <v>304</v>
      </c>
      <c r="D15" s="20" t="s">
        <v>317</v>
      </c>
      <c r="E15" s="20" t="s">
        <v>319</v>
      </c>
      <c r="F15" s="21">
        <v>1.7221915094004177E-05</v>
      </c>
      <c r="G15" s="21">
        <v>0.001700811982201528</v>
      </c>
      <c r="H15" s="21">
        <v>0.006882847548044094</v>
      </c>
      <c r="I15" s="21">
        <v>5.29344416278536E-06</v>
      </c>
      <c r="J15" s="21">
        <v>0.0008213479655319057</v>
      </c>
      <c r="K15" s="21">
        <v>0.0025764680807880006</v>
      </c>
      <c r="L15" s="21">
        <v>6.600481724487703E-07</v>
      </c>
      <c r="M15" s="21">
        <v>0.00010241522384222827</v>
      </c>
      <c r="N15" s="21">
        <v>0.00032126392808370203</v>
      </c>
    </row>
    <row r="16" spans="1:14" ht="15">
      <c r="A16" s="20" t="s">
        <v>27</v>
      </c>
      <c r="B16" s="20" t="s">
        <v>303</v>
      </c>
      <c r="C16" s="20" t="s">
        <v>304</v>
      </c>
      <c r="D16" s="20" t="s">
        <v>320</v>
      </c>
      <c r="E16" s="20" t="s">
        <v>321</v>
      </c>
      <c r="F16" s="21">
        <v>0.002759921314801585</v>
      </c>
      <c r="G16" s="21">
        <v>0.2393990494559243</v>
      </c>
      <c r="H16" s="21">
        <v>1.0771087070252603</v>
      </c>
      <c r="I16" s="21">
        <v>0.0026704145028705823</v>
      </c>
      <c r="J16" s="21">
        <v>0.4139179995665097</v>
      </c>
      <c r="K16" s="21">
        <v>1.1972845379657837</v>
      </c>
      <c r="L16" s="21">
        <v>0.0029526694622435627</v>
      </c>
      <c r="M16" s="21">
        <v>0.45774898367306976</v>
      </c>
      <c r="N16" s="21">
        <v>1.3244118039478767</v>
      </c>
    </row>
    <row r="17" spans="1:14" ht="15">
      <c r="A17" s="20" t="s">
        <v>28</v>
      </c>
      <c r="B17" s="20" t="s">
        <v>303</v>
      </c>
      <c r="C17" s="20" t="s">
        <v>304</v>
      </c>
      <c r="D17" s="20" t="s">
        <v>320</v>
      </c>
      <c r="E17" s="20" t="s">
        <v>322</v>
      </c>
      <c r="F17" s="21">
        <v>0.023596027513307766</v>
      </c>
      <c r="G17" s="21">
        <v>2.1848958842671684</v>
      </c>
      <c r="H17" s="21">
        <v>9.004931569618853</v>
      </c>
      <c r="I17" s="21">
        <v>0.022637288137943433</v>
      </c>
      <c r="J17" s="21">
        <v>3.5168696037429568</v>
      </c>
      <c r="K17" s="21">
        <v>10.26151038720831</v>
      </c>
      <c r="L17" s="21">
        <v>0.025129726704256998</v>
      </c>
      <c r="M17" s="21">
        <v>3.904395288554835</v>
      </c>
      <c r="N17" s="21">
        <v>11.39442139048054</v>
      </c>
    </row>
    <row r="18" spans="1:14" ht="15">
      <c r="A18" s="20" t="s">
        <v>29</v>
      </c>
      <c r="B18" s="20" t="s">
        <v>303</v>
      </c>
      <c r="C18" s="20" t="s">
        <v>304</v>
      </c>
      <c r="D18" s="20" t="s">
        <v>320</v>
      </c>
      <c r="E18" s="20" t="s">
        <v>323</v>
      </c>
      <c r="F18" s="21">
        <v>0.038639075275303934</v>
      </c>
      <c r="G18" s="21">
        <v>3.533138106453014</v>
      </c>
      <c r="H18" s="21">
        <v>14.42694238821376</v>
      </c>
      <c r="I18" s="21">
        <v>0.03734557786223958</v>
      </c>
      <c r="J18" s="21">
        <v>5.672169576235273</v>
      </c>
      <c r="K18" s="21">
        <v>16.43646261278533</v>
      </c>
      <c r="L18" s="21">
        <v>0.041334957128259</v>
      </c>
      <c r="M18" s="21">
        <v>6.278396206511443</v>
      </c>
      <c r="N18" s="21">
        <v>18.1965955605448</v>
      </c>
    </row>
    <row r="19" spans="1:14" ht="15">
      <c r="A19" s="20" t="s">
        <v>30</v>
      </c>
      <c r="B19" s="20" t="s">
        <v>303</v>
      </c>
      <c r="C19" s="20" t="s">
        <v>304</v>
      </c>
      <c r="D19" s="20" t="s">
        <v>320</v>
      </c>
      <c r="E19" s="20" t="s">
        <v>324</v>
      </c>
      <c r="F19" s="21">
        <v>0.26638478254788406</v>
      </c>
      <c r="G19" s="21">
        <v>25.82949359666325</v>
      </c>
      <c r="H19" s="21">
        <v>180.94320146112875</v>
      </c>
      <c r="I19" s="21">
        <v>0.25549888816583094</v>
      </c>
      <c r="J19" s="21">
        <v>38.92322817546613</v>
      </c>
      <c r="K19" s="21">
        <v>211.35924099943097</v>
      </c>
      <c r="L19" s="21">
        <v>0.2837201747655481</v>
      </c>
      <c r="M19" s="21">
        <v>43.222481459886964</v>
      </c>
      <c r="N19" s="21">
        <v>234.7050956423607</v>
      </c>
    </row>
    <row r="20" spans="1:14" ht="15">
      <c r="A20" s="20" t="s">
        <v>31</v>
      </c>
      <c r="B20" s="20" t="s">
        <v>303</v>
      </c>
      <c r="C20" s="20" t="s">
        <v>304</v>
      </c>
      <c r="D20" s="20" t="s">
        <v>320</v>
      </c>
      <c r="E20" s="20" t="s">
        <v>325</v>
      </c>
      <c r="F20" s="21">
        <v>0.0529116224593118</v>
      </c>
      <c r="G20" s="21">
        <v>4.97060588390442</v>
      </c>
      <c r="H20" s="21">
        <v>20.70112044824301</v>
      </c>
      <c r="I20" s="21">
        <v>0.05082249845247442</v>
      </c>
      <c r="J20" s="21">
        <v>7.951994598188329</v>
      </c>
      <c r="K20" s="21">
        <v>23.72114822837966</v>
      </c>
      <c r="L20" s="21">
        <v>0.05619532033375062</v>
      </c>
      <c r="M20" s="21">
        <v>8.794050297298517</v>
      </c>
      <c r="N20" s="21">
        <v>26.237847713359443</v>
      </c>
    </row>
    <row r="21" spans="1:14" ht="15">
      <c r="A21" s="20" t="s">
        <v>32</v>
      </c>
      <c r="B21" s="20" t="s">
        <v>303</v>
      </c>
      <c r="C21" s="20" t="s">
        <v>304</v>
      </c>
      <c r="D21" s="20" t="s">
        <v>320</v>
      </c>
      <c r="E21" s="20" t="s">
        <v>326</v>
      </c>
      <c r="F21" s="21">
        <v>0.23106190290578357</v>
      </c>
      <c r="G21" s="21">
        <v>22.849048302429264</v>
      </c>
      <c r="H21" s="21">
        <v>94.53974133730748</v>
      </c>
      <c r="I21" s="21">
        <v>0.21953712169596348</v>
      </c>
      <c r="J21" s="21">
        <v>34.16852320717939</v>
      </c>
      <c r="K21" s="21">
        <v>110.3490262953946</v>
      </c>
      <c r="L21" s="21">
        <v>0.24371587349229312</v>
      </c>
      <c r="M21" s="21">
        <v>37.93361889214633</v>
      </c>
      <c r="N21" s="21">
        <v>122.51852849030264</v>
      </c>
    </row>
    <row r="22" spans="1:14" ht="15">
      <c r="A22" s="20" t="s">
        <v>33</v>
      </c>
      <c r="B22" s="20" t="s">
        <v>303</v>
      </c>
      <c r="C22" s="20" t="s">
        <v>304</v>
      </c>
      <c r="D22" s="20" t="s">
        <v>320</v>
      </c>
      <c r="E22" s="20" t="s">
        <v>327</v>
      </c>
      <c r="F22" s="21">
        <v>0.03411147348817606</v>
      </c>
      <c r="G22" s="21">
        <v>3.1708816924108754</v>
      </c>
      <c r="H22" s="21">
        <v>13.013817721049108</v>
      </c>
      <c r="I22" s="21">
        <v>0.03270816260540575</v>
      </c>
      <c r="J22" s="21">
        <v>5.0832457998080915</v>
      </c>
      <c r="K22" s="21">
        <v>14.852097042993678</v>
      </c>
      <c r="L22" s="21">
        <v>0.03616600259672072</v>
      </c>
      <c r="M22" s="21">
        <v>5.621526580358005</v>
      </c>
      <c r="N22" s="21">
        <v>16.42788918224624</v>
      </c>
    </row>
    <row r="23" spans="1:14" ht="15">
      <c r="A23" s="20" t="s">
        <v>34</v>
      </c>
      <c r="B23" s="20" t="s">
        <v>303</v>
      </c>
      <c r="C23" s="20" t="s">
        <v>304</v>
      </c>
      <c r="D23" s="20" t="s">
        <v>320</v>
      </c>
      <c r="E23" s="20" t="s">
        <v>328</v>
      </c>
      <c r="F23" s="21">
        <v>0.21623674027635048</v>
      </c>
      <c r="G23" s="21">
        <v>21.787102724800626</v>
      </c>
      <c r="H23" s="21">
        <v>107.4542274454426</v>
      </c>
      <c r="I23" s="21">
        <v>0.20476614234459417</v>
      </c>
      <c r="J23" s="21">
        <v>31.676939975528885</v>
      </c>
      <c r="K23" s="21">
        <v>125.47022027090607</v>
      </c>
      <c r="L23" s="21">
        <v>0.22731813029162803</v>
      </c>
      <c r="M23" s="21">
        <v>35.16745902384563</v>
      </c>
      <c r="N23" s="21">
        <v>139.30708362824018</v>
      </c>
    </row>
    <row r="24" spans="1:14" ht="15">
      <c r="A24" s="20" t="s">
        <v>35</v>
      </c>
      <c r="B24" s="20" t="s">
        <v>303</v>
      </c>
      <c r="C24" s="20" t="s">
        <v>304</v>
      </c>
      <c r="D24" s="20" t="s">
        <v>320</v>
      </c>
      <c r="E24" s="20" t="s">
        <v>329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</row>
    <row r="25" spans="1:14" ht="15">
      <c r="A25" s="20" t="s">
        <v>36</v>
      </c>
      <c r="B25" s="20" t="s">
        <v>303</v>
      </c>
      <c r="C25" s="20" t="s">
        <v>304</v>
      </c>
      <c r="D25" s="20" t="s">
        <v>320</v>
      </c>
      <c r="E25" s="20" t="s">
        <v>330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</row>
    <row r="26" spans="1:14" ht="15">
      <c r="A26" s="20" t="s">
        <v>37</v>
      </c>
      <c r="B26" s="20" t="s">
        <v>303</v>
      </c>
      <c r="C26" s="20" t="s">
        <v>304</v>
      </c>
      <c r="D26" s="20" t="s">
        <v>320</v>
      </c>
      <c r="E26" s="20" t="s">
        <v>331</v>
      </c>
      <c r="F26" s="21">
        <v>9.999817271950512E-05</v>
      </c>
      <c r="G26" s="21">
        <v>0.009803348045900745</v>
      </c>
      <c r="H26" s="21">
        <v>0.03757598877873678</v>
      </c>
      <c r="I26" s="21">
        <v>9.513707324784324E-05</v>
      </c>
      <c r="J26" s="21">
        <v>0.014825942988393357</v>
      </c>
      <c r="K26" s="21">
        <v>0.04383486896672656</v>
      </c>
      <c r="L26" s="21">
        <v>0.00010561483474441882</v>
      </c>
      <c r="M26" s="21">
        <v>0.01645962977310173</v>
      </c>
      <c r="N26" s="21">
        <v>0.048669364558050175</v>
      </c>
    </row>
    <row r="27" spans="1:14" ht="15">
      <c r="A27" s="20" t="s">
        <v>38</v>
      </c>
      <c r="B27" s="20" t="s">
        <v>303</v>
      </c>
      <c r="C27" s="20" t="s">
        <v>304</v>
      </c>
      <c r="D27" s="20" t="s">
        <v>332</v>
      </c>
      <c r="E27" s="20" t="s">
        <v>333</v>
      </c>
      <c r="F27" s="21">
        <v>3.263422664501131E-05</v>
      </c>
      <c r="G27" s="21">
        <v>0.003218935460611231</v>
      </c>
      <c r="H27" s="21">
        <v>0.012859486505599291</v>
      </c>
      <c r="I27" s="21">
        <v>3.0200643821256292E-05</v>
      </c>
      <c r="J27" s="21">
        <v>0.004760005169280045</v>
      </c>
      <c r="K27" s="21">
        <v>0.014544427874897927</v>
      </c>
      <c r="L27" s="21">
        <v>3.2956303207694135E-05</v>
      </c>
      <c r="M27" s="21">
        <v>0.005194504295922794</v>
      </c>
      <c r="N27" s="21">
        <v>0.015873254112629083</v>
      </c>
    </row>
    <row r="28" spans="1:14" ht="15">
      <c r="A28" s="20" t="s">
        <v>39</v>
      </c>
      <c r="B28" s="20" t="s">
        <v>303</v>
      </c>
      <c r="C28" s="20" t="s">
        <v>304</v>
      </c>
      <c r="D28" s="20" t="s">
        <v>334</v>
      </c>
      <c r="E28" s="20" t="s">
        <v>335</v>
      </c>
      <c r="F28" s="21">
        <v>0.007943666193873138</v>
      </c>
      <c r="G28" s="21">
        <v>0.774938402923932</v>
      </c>
      <c r="H28" s="21">
        <v>2.995701353306059</v>
      </c>
      <c r="I28" s="21">
        <v>0.008130622881642</v>
      </c>
      <c r="J28" s="21">
        <v>1.2462560940118739</v>
      </c>
      <c r="K28" s="21">
        <v>3.735220208935806</v>
      </c>
      <c r="L28" s="21">
        <v>0.00935868844309925</v>
      </c>
      <c r="M28" s="21">
        <v>1.4345372539519299</v>
      </c>
      <c r="N28" s="21">
        <v>4.300007345051934</v>
      </c>
    </row>
    <row r="29" spans="1:14" ht="15">
      <c r="A29" s="20" t="s">
        <v>40</v>
      </c>
      <c r="B29" s="20" t="s">
        <v>303</v>
      </c>
      <c r="C29" s="20" t="s">
        <v>304</v>
      </c>
      <c r="D29" s="20" t="s">
        <v>334</v>
      </c>
      <c r="E29" s="20" t="s">
        <v>336</v>
      </c>
      <c r="F29" s="21">
        <v>0.05302131363656891</v>
      </c>
      <c r="G29" s="21">
        <v>5.284452099832223</v>
      </c>
      <c r="H29" s="21">
        <v>22.159128974681852</v>
      </c>
      <c r="I29" s="21">
        <v>0.054229169948330755</v>
      </c>
      <c r="J29" s="21">
        <v>8.493138906713135</v>
      </c>
      <c r="K29" s="21">
        <v>27.630183715848805</v>
      </c>
      <c r="L29" s="21">
        <v>0.062415630235990165</v>
      </c>
      <c r="M29" s="21">
        <v>9.772874013603547</v>
      </c>
      <c r="N29" s="21">
        <v>31.80618488244126</v>
      </c>
    </row>
    <row r="30" spans="1:14" ht="15">
      <c r="A30" s="20" t="s">
        <v>41</v>
      </c>
      <c r="B30" s="20" t="s">
        <v>303</v>
      </c>
      <c r="C30" s="20" t="s">
        <v>304</v>
      </c>
      <c r="D30" s="20" t="s">
        <v>334</v>
      </c>
      <c r="E30" s="20" t="s">
        <v>337</v>
      </c>
      <c r="F30" s="21">
        <v>2.0329335021903108E-05</v>
      </c>
      <c r="G30" s="21">
        <v>0.0020076968172216027</v>
      </c>
      <c r="H30" s="21">
        <v>0.008124747141253658</v>
      </c>
      <c r="I30" s="21">
        <v>2.0808939534135212E-05</v>
      </c>
      <c r="J30" s="21">
        <v>0.0032287832231034</v>
      </c>
      <c r="K30" s="21">
        <v>0.010128279998423965</v>
      </c>
      <c r="L30" s="21">
        <v>2.3952681520240386E-05</v>
      </c>
      <c r="M30" s="21">
        <v>0.0037165738769769125</v>
      </c>
      <c r="N30" s="21">
        <v>0.011658446549744505</v>
      </c>
    </row>
    <row r="31" spans="1:14" ht="15">
      <c r="A31" s="20" t="s">
        <v>42</v>
      </c>
      <c r="B31" s="20" t="s">
        <v>303</v>
      </c>
      <c r="C31" s="20" t="s">
        <v>304</v>
      </c>
      <c r="D31" s="20" t="s">
        <v>334</v>
      </c>
      <c r="E31" s="20" t="s">
        <v>338</v>
      </c>
      <c r="F31" s="21">
        <v>0.0003225185122240363</v>
      </c>
      <c r="G31" s="21">
        <v>0.031851496269371164</v>
      </c>
      <c r="H31" s="21">
        <v>0.12889638605881826</v>
      </c>
      <c r="I31" s="21">
        <v>0.00033012744191620295</v>
      </c>
      <c r="J31" s="21">
        <v>0.05122354741883319</v>
      </c>
      <c r="K31" s="21">
        <v>0.16068219266162667</v>
      </c>
      <c r="L31" s="21">
        <v>0.00038000193833562034</v>
      </c>
      <c r="M31" s="21">
        <v>0.058962258549231795</v>
      </c>
      <c r="N31" s="21">
        <v>0.18495747121025563</v>
      </c>
    </row>
    <row r="32" spans="1:14" ht="15">
      <c r="A32" s="20" t="s">
        <v>43</v>
      </c>
      <c r="B32" s="20" t="s">
        <v>303</v>
      </c>
      <c r="C32" s="20" t="s">
        <v>304</v>
      </c>
      <c r="D32" s="20" t="s">
        <v>339</v>
      </c>
      <c r="E32" s="20" t="s">
        <v>340</v>
      </c>
      <c r="F32" s="21">
        <v>0.005863595036291828</v>
      </c>
      <c r="G32" s="21">
        <v>0.5660963381099077</v>
      </c>
      <c r="H32" s="21">
        <v>4.365312968573844</v>
      </c>
      <c r="I32" s="21">
        <v>0.006137470122305579</v>
      </c>
      <c r="J32" s="21">
        <v>0.9309567125949668</v>
      </c>
      <c r="K32" s="21">
        <v>5.564684367208969</v>
      </c>
      <c r="L32" s="21">
        <v>0.007156317128942409</v>
      </c>
      <c r="M32" s="21">
        <v>1.0854986096031685</v>
      </c>
      <c r="N32" s="21">
        <v>6.488447186701852</v>
      </c>
    </row>
    <row r="33" spans="1:14" ht="15">
      <c r="A33" s="20" t="s">
        <v>44</v>
      </c>
      <c r="B33" s="20" t="s">
        <v>303</v>
      </c>
      <c r="C33" s="20" t="s">
        <v>341</v>
      </c>
      <c r="D33" s="20" t="s">
        <v>305</v>
      </c>
      <c r="E33" s="20" t="s">
        <v>306</v>
      </c>
      <c r="F33" s="21">
        <v>0.04716457099999998</v>
      </c>
      <c r="G33" s="21">
        <v>6.1311984000000015</v>
      </c>
      <c r="H33" s="21">
        <v>0.7393522799999993</v>
      </c>
      <c r="I33" s="21">
        <v>0.049361525</v>
      </c>
      <c r="J33" s="21">
        <v>8.361488799999997</v>
      </c>
      <c r="K33" s="21">
        <v>0.9508000500000006</v>
      </c>
      <c r="L33" s="21">
        <v>0.05313960700000002</v>
      </c>
      <c r="M33" s="21">
        <v>8.7379947</v>
      </c>
      <c r="N33" s="21">
        <v>1.0231272899999995</v>
      </c>
    </row>
    <row r="34" spans="1:14" ht="15">
      <c r="A34" s="20" t="s">
        <v>45</v>
      </c>
      <c r="B34" s="20" t="s">
        <v>303</v>
      </c>
      <c r="C34" s="20" t="s">
        <v>341</v>
      </c>
      <c r="D34" s="20" t="s">
        <v>305</v>
      </c>
      <c r="E34" s="20" t="s">
        <v>308</v>
      </c>
      <c r="F34" s="21">
        <v>0.48951722000000014</v>
      </c>
      <c r="G34" s="21">
        <v>56.551822000000016</v>
      </c>
      <c r="H34" s="21">
        <v>7.211538000000008</v>
      </c>
      <c r="I34" s="21">
        <v>0.5219284200000004</v>
      </c>
      <c r="J34" s="21">
        <v>67.92986299999998</v>
      </c>
      <c r="K34" s="21">
        <v>9.436778399999989</v>
      </c>
      <c r="L34" s="21">
        <v>0.5379834399999999</v>
      </c>
      <c r="M34" s="21">
        <v>64.263671</v>
      </c>
      <c r="N34" s="21">
        <v>9.7145538</v>
      </c>
    </row>
    <row r="35" spans="1:14" ht="15">
      <c r="A35" s="20" t="s">
        <v>46</v>
      </c>
      <c r="B35" s="20" t="s">
        <v>303</v>
      </c>
      <c r="C35" s="20" t="s">
        <v>341</v>
      </c>
      <c r="D35" s="20" t="s">
        <v>305</v>
      </c>
      <c r="E35" s="20" t="s">
        <v>342</v>
      </c>
      <c r="F35" s="21">
        <v>0.17272513939999998</v>
      </c>
      <c r="G35" s="21">
        <v>33.39074389999999</v>
      </c>
      <c r="H35" s="21">
        <v>1.184186367000002</v>
      </c>
      <c r="I35" s="21">
        <v>0.15108631040000042</v>
      </c>
      <c r="J35" s="21">
        <v>20.932950399999996</v>
      </c>
      <c r="K35" s="21">
        <v>1.2629647979999998</v>
      </c>
      <c r="L35" s="21">
        <v>0.15816951550000025</v>
      </c>
      <c r="M35" s="21">
        <v>21.916618399999997</v>
      </c>
      <c r="N35" s="21">
        <v>1.322203899999999</v>
      </c>
    </row>
    <row r="36" spans="1:14" ht="15">
      <c r="A36" s="20" t="s">
        <v>47</v>
      </c>
      <c r="B36" s="20" t="s">
        <v>303</v>
      </c>
      <c r="C36" s="20" t="s">
        <v>341</v>
      </c>
      <c r="D36" s="20" t="s">
        <v>305</v>
      </c>
      <c r="E36" s="20" t="s">
        <v>309</v>
      </c>
      <c r="F36" s="21">
        <v>0.016398303</v>
      </c>
      <c r="G36" s="21">
        <v>3.6226294</v>
      </c>
      <c r="H36" s="21">
        <v>0.0966799080000001</v>
      </c>
      <c r="I36" s="21">
        <v>0.013266053400000012</v>
      </c>
      <c r="J36" s="21">
        <v>3.531498299999999</v>
      </c>
      <c r="K36" s="21">
        <v>0.092956311</v>
      </c>
      <c r="L36" s="21">
        <v>0.013490016899999981</v>
      </c>
      <c r="M36" s="21">
        <v>2.6270995499999996</v>
      </c>
      <c r="N36" s="21">
        <v>0.09153034200000001</v>
      </c>
    </row>
    <row r="37" spans="1:14" ht="15">
      <c r="A37" s="20" t="s">
        <v>48</v>
      </c>
      <c r="B37" s="20" t="s">
        <v>303</v>
      </c>
      <c r="C37" s="20" t="s">
        <v>341</v>
      </c>
      <c r="D37" s="20" t="s">
        <v>310</v>
      </c>
      <c r="E37" s="20" t="s">
        <v>343</v>
      </c>
      <c r="F37" s="21">
        <v>0.014718340511703261</v>
      </c>
      <c r="G37" s="21">
        <v>3.7122945037106216</v>
      </c>
      <c r="H37" s="21">
        <v>0.09464305008451306</v>
      </c>
      <c r="I37" s="21">
        <v>0.012191917029430666</v>
      </c>
      <c r="J37" s="21">
        <v>1.7715374621884248</v>
      </c>
      <c r="K37" s="21">
        <v>0.09330620046560471</v>
      </c>
      <c r="L37" s="21">
        <v>0.012345943510266752</v>
      </c>
      <c r="M37" s="21">
        <v>1.6275477312365931</v>
      </c>
      <c r="N37" s="21">
        <v>0.09465907370088604</v>
      </c>
    </row>
    <row r="38" spans="1:14" ht="15">
      <c r="A38" s="20" t="s">
        <v>49</v>
      </c>
      <c r="B38" s="20" t="s">
        <v>303</v>
      </c>
      <c r="C38" s="20" t="s">
        <v>341</v>
      </c>
      <c r="D38" s="20" t="s">
        <v>310</v>
      </c>
      <c r="E38" s="20" t="s">
        <v>311</v>
      </c>
      <c r="F38" s="21">
        <v>0.00010861631067704769</v>
      </c>
      <c r="G38" s="21">
        <v>0.021890336992104832</v>
      </c>
      <c r="H38" s="21">
        <v>0.0006292364577180706</v>
      </c>
      <c r="I38" s="21">
        <v>9.057083130092368E-05</v>
      </c>
      <c r="J38" s="21">
        <v>0.0125614469774352</v>
      </c>
      <c r="K38" s="21">
        <v>0.0006243425200213973</v>
      </c>
      <c r="L38" s="21">
        <v>9.190356939518328E-05</v>
      </c>
      <c r="M38" s="21">
        <v>0.011891674674794047</v>
      </c>
      <c r="N38" s="21">
        <v>0.0006333964377175046</v>
      </c>
    </row>
    <row r="39" spans="1:14" ht="15">
      <c r="A39" s="20" t="s">
        <v>50</v>
      </c>
      <c r="B39" s="20" t="s">
        <v>303</v>
      </c>
      <c r="C39" s="20" t="s">
        <v>341</v>
      </c>
      <c r="D39" s="20" t="s">
        <v>310</v>
      </c>
      <c r="E39" s="20" t="s">
        <v>312</v>
      </c>
      <c r="F39" s="21">
        <v>0.0264444168107814</v>
      </c>
      <c r="G39" s="21">
        <v>5.139366718490903</v>
      </c>
      <c r="H39" s="21">
        <v>0.3321837632184187</v>
      </c>
      <c r="I39" s="21">
        <v>0.02291457134008487</v>
      </c>
      <c r="J39" s="21">
        <v>3.114925224867565</v>
      </c>
      <c r="K39" s="21">
        <v>0.29626611458763347</v>
      </c>
      <c r="L39" s="21">
        <v>0.023248423671838995</v>
      </c>
      <c r="M39" s="21">
        <v>3.0856231087621824</v>
      </c>
      <c r="N39" s="21">
        <v>0.3004792991051558</v>
      </c>
    </row>
    <row r="40" spans="1:14" ht="15">
      <c r="A40" s="20" t="s">
        <v>51</v>
      </c>
      <c r="B40" s="20" t="s">
        <v>303</v>
      </c>
      <c r="C40" s="20" t="s">
        <v>341</v>
      </c>
      <c r="D40" s="20" t="s">
        <v>310</v>
      </c>
      <c r="E40" s="20" t="s">
        <v>344</v>
      </c>
      <c r="F40" s="21">
        <v>0.025846360707897056</v>
      </c>
      <c r="G40" s="21">
        <v>5.94021297635121</v>
      </c>
      <c r="H40" s="21">
        <v>0.15933180130915253</v>
      </c>
      <c r="I40" s="21">
        <v>0.021526306679247816</v>
      </c>
      <c r="J40" s="21">
        <v>2.917519564220943</v>
      </c>
      <c r="K40" s="21">
        <v>0.1632611750988405</v>
      </c>
      <c r="L40" s="21">
        <v>0.02183454028723158</v>
      </c>
      <c r="M40" s="21">
        <v>2.9144931603510233</v>
      </c>
      <c r="N40" s="21">
        <v>0.16562470774499008</v>
      </c>
    </row>
    <row r="41" spans="1:14" ht="15">
      <c r="A41" s="20" t="s">
        <v>52</v>
      </c>
      <c r="B41" s="20" t="s">
        <v>303</v>
      </c>
      <c r="C41" s="20" t="s">
        <v>341</v>
      </c>
      <c r="D41" s="20" t="s">
        <v>310</v>
      </c>
      <c r="E41" s="20" t="s">
        <v>313</v>
      </c>
      <c r="F41" s="21">
        <v>0.05111663934762936</v>
      </c>
      <c r="G41" s="21">
        <v>10.478084982318796</v>
      </c>
      <c r="H41" s="21">
        <v>0.433480933747573</v>
      </c>
      <c r="I41" s="21">
        <v>0.04299601442992743</v>
      </c>
      <c r="J41" s="21">
        <v>6.248945603030447</v>
      </c>
      <c r="K41" s="21">
        <v>0.39600718999698387</v>
      </c>
      <c r="L41" s="21">
        <v>0.04360813208437178</v>
      </c>
      <c r="M41" s="21">
        <v>5.74551693813083</v>
      </c>
      <c r="N41" s="21">
        <v>0.40169583678301457</v>
      </c>
    </row>
    <row r="42" spans="1:14" ht="15">
      <c r="A42" s="20" t="s">
        <v>53</v>
      </c>
      <c r="B42" s="20" t="s">
        <v>303</v>
      </c>
      <c r="C42" s="20" t="s">
        <v>341</v>
      </c>
      <c r="D42" s="20" t="s">
        <v>310</v>
      </c>
      <c r="E42" s="20" t="s">
        <v>345</v>
      </c>
      <c r="F42" s="21">
        <v>0.021392226450760693</v>
      </c>
      <c r="G42" s="21">
        <v>4.2182106765727205</v>
      </c>
      <c r="H42" s="21">
        <v>0.19568908158210946</v>
      </c>
      <c r="I42" s="21">
        <v>0.01813039779150629</v>
      </c>
      <c r="J42" s="21">
        <v>2.4806292543453683</v>
      </c>
      <c r="K42" s="21">
        <v>0.1757487381139409</v>
      </c>
      <c r="L42" s="21">
        <v>0.018389930380899238</v>
      </c>
      <c r="M42" s="21">
        <v>2.4868565640007527</v>
      </c>
      <c r="N42" s="21">
        <v>0.17829357888149683</v>
      </c>
    </row>
    <row r="43" spans="1:14" ht="15">
      <c r="A43" s="20" t="s">
        <v>54</v>
      </c>
      <c r="B43" s="20" t="s">
        <v>303</v>
      </c>
      <c r="C43" s="20" t="s">
        <v>341</v>
      </c>
      <c r="D43" s="20" t="s">
        <v>310</v>
      </c>
      <c r="E43" s="20" t="s">
        <v>314</v>
      </c>
      <c r="F43" s="21">
        <v>0.001095552074537939</v>
      </c>
      <c r="G43" s="21">
        <v>0.20297562360748403</v>
      </c>
      <c r="H43" s="21">
        <v>0.013488144975264392</v>
      </c>
      <c r="I43" s="21">
        <v>0.0009385940128165708</v>
      </c>
      <c r="J43" s="21">
        <v>0.1285616652864266</v>
      </c>
      <c r="K43" s="21">
        <v>0.011269536488650197</v>
      </c>
      <c r="L43" s="21">
        <v>0.0009521800523998493</v>
      </c>
      <c r="M43" s="21">
        <v>0.13019968414997635</v>
      </c>
      <c r="N43" s="21">
        <v>0.011432699297323986</v>
      </c>
    </row>
    <row r="44" spans="1:14" ht="15">
      <c r="A44" s="20" t="s">
        <v>55</v>
      </c>
      <c r="B44" s="20" t="s">
        <v>303</v>
      </c>
      <c r="C44" s="20" t="s">
        <v>341</v>
      </c>
      <c r="D44" s="20" t="s">
        <v>310</v>
      </c>
      <c r="E44" s="20" t="s">
        <v>346</v>
      </c>
      <c r="F44" s="21">
        <v>0.04543314931187668</v>
      </c>
      <c r="G44" s="21">
        <v>11.394990214531997</v>
      </c>
      <c r="H44" s="21">
        <v>0.39842784306730095</v>
      </c>
      <c r="I44" s="21">
        <v>0.037840567471109435</v>
      </c>
      <c r="J44" s="21">
        <v>5.5792149596955465</v>
      </c>
      <c r="K44" s="21">
        <v>0.3571516559570745</v>
      </c>
      <c r="L44" s="21">
        <v>0.038313848418399486</v>
      </c>
      <c r="M44" s="21">
        <v>5.111874017333396</v>
      </c>
      <c r="N44" s="21">
        <v>0.362329127800245</v>
      </c>
    </row>
    <row r="45" spans="1:14" ht="15">
      <c r="A45" s="20" t="s">
        <v>56</v>
      </c>
      <c r="B45" s="20" t="s">
        <v>303</v>
      </c>
      <c r="C45" s="20" t="s">
        <v>341</v>
      </c>
      <c r="D45" s="20" t="s">
        <v>310</v>
      </c>
      <c r="E45" s="20" t="s">
        <v>347</v>
      </c>
      <c r="F45" s="21">
        <v>0.01524232771297105</v>
      </c>
      <c r="G45" s="21">
        <v>4.360059580367615</v>
      </c>
      <c r="H45" s="21">
        <v>0.19127821150542</v>
      </c>
      <c r="I45" s="21">
        <v>0.013049555851655193</v>
      </c>
      <c r="J45" s="21">
        <v>2.9855285164637544</v>
      </c>
      <c r="K45" s="21">
        <v>0.17059395191636337</v>
      </c>
      <c r="L45" s="21">
        <v>0.013124193034757278</v>
      </c>
      <c r="M45" s="21">
        <v>2.3553414073511174</v>
      </c>
      <c r="N45" s="21">
        <v>0.17296722582066165</v>
      </c>
    </row>
    <row r="46" spans="1:14" ht="15">
      <c r="A46" s="20" t="s">
        <v>57</v>
      </c>
      <c r="B46" s="20" t="s">
        <v>303</v>
      </c>
      <c r="C46" s="20" t="s">
        <v>341</v>
      </c>
      <c r="D46" s="20" t="s">
        <v>310</v>
      </c>
      <c r="E46" s="20" t="s">
        <v>315</v>
      </c>
      <c r="F46" s="21">
        <v>0.09405949879311903</v>
      </c>
      <c r="G46" s="21">
        <v>19.225716695005204</v>
      </c>
      <c r="H46" s="21">
        <v>0.6170898152290505</v>
      </c>
      <c r="I46" s="21">
        <v>0.07906992967646342</v>
      </c>
      <c r="J46" s="21">
        <v>10.883402503163348</v>
      </c>
      <c r="K46" s="21">
        <v>0.6323135667610528</v>
      </c>
      <c r="L46" s="21">
        <v>0.0802139625953341</v>
      </c>
      <c r="M46" s="21">
        <v>11.035646738456975</v>
      </c>
      <c r="N46" s="21">
        <v>0.6414679063028561</v>
      </c>
    </row>
    <row r="47" spans="1:14" ht="15">
      <c r="A47" s="20" t="s">
        <v>58</v>
      </c>
      <c r="B47" s="20" t="s">
        <v>303</v>
      </c>
      <c r="C47" s="20" t="s">
        <v>341</v>
      </c>
      <c r="D47" s="20" t="s">
        <v>310</v>
      </c>
      <c r="E47" s="20" t="s">
        <v>348</v>
      </c>
      <c r="F47" s="21">
        <v>0.04593652834673388</v>
      </c>
      <c r="G47" s="21">
        <v>9.719583725073985</v>
      </c>
      <c r="H47" s="21">
        <v>0.379305506447733</v>
      </c>
      <c r="I47" s="21">
        <v>0.037901534988952795</v>
      </c>
      <c r="J47" s="21">
        <v>6.232433826634938</v>
      </c>
      <c r="K47" s="21">
        <v>0.35475453308845367</v>
      </c>
      <c r="L47" s="21">
        <v>0.03845200736423789</v>
      </c>
      <c r="M47" s="21">
        <v>5.061471286878127</v>
      </c>
      <c r="N47" s="21">
        <v>0.3549746023296447</v>
      </c>
    </row>
    <row r="48" spans="1:14" ht="15">
      <c r="A48" s="20" t="s">
        <v>59</v>
      </c>
      <c r="B48" s="20" t="s">
        <v>303</v>
      </c>
      <c r="C48" s="20" t="s">
        <v>341</v>
      </c>
      <c r="D48" s="20" t="s">
        <v>310</v>
      </c>
      <c r="E48" s="20" t="s">
        <v>349</v>
      </c>
      <c r="F48" s="21">
        <v>0.00379464905936846</v>
      </c>
      <c r="G48" s="21">
        <v>2.030956708622679</v>
      </c>
      <c r="H48" s="21">
        <v>0.017668952127440823</v>
      </c>
      <c r="I48" s="21">
        <v>0.0029284462729580575</v>
      </c>
      <c r="J48" s="21">
        <v>1.005342614353474</v>
      </c>
      <c r="K48" s="21">
        <v>0.01810207132214817</v>
      </c>
      <c r="L48" s="21">
        <v>0.0028871277124771413</v>
      </c>
      <c r="M48" s="21">
        <v>0.48646608900263916</v>
      </c>
      <c r="N48" s="21">
        <v>0.018358396419792623</v>
      </c>
    </row>
    <row r="49" spans="1:14" ht="15">
      <c r="A49" s="20" t="s">
        <v>60</v>
      </c>
      <c r="B49" s="20" t="s">
        <v>303</v>
      </c>
      <c r="C49" s="20" t="s">
        <v>341</v>
      </c>
      <c r="D49" s="20" t="s">
        <v>310</v>
      </c>
      <c r="E49" s="20" t="s">
        <v>316</v>
      </c>
      <c r="F49" s="21">
        <v>0.00608279514413799</v>
      </c>
      <c r="G49" s="21">
        <v>1.3785910206094827</v>
      </c>
      <c r="H49" s="21">
        <v>0.050535428919096924</v>
      </c>
      <c r="I49" s="21">
        <v>0.005114299975848808</v>
      </c>
      <c r="J49" s="21">
        <v>0.7762426545179559</v>
      </c>
      <c r="K49" s="21">
        <v>0.046495322564690265</v>
      </c>
      <c r="L49" s="21">
        <v>0.005176627809680464</v>
      </c>
      <c r="M49" s="21">
        <v>0.7086650441701384</v>
      </c>
      <c r="N49" s="21">
        <v>0.047167840870807796</v>
      </c>
    </row>
    <row r="50" spans="1:14" ht="15">
      <c r="A50" s="20" t="s">
        <v>61</v>
      </c>
      <c r="B50" s="20" t="s">
        <v>303</v>
      </c>
      <c r="C50" s="20" t="s">
        <v>341</v>
      </c>
      <c r="D50" s="20" t="s">
        <v>310</v>
      </c>
      <c r="E50" s="20" t="s">
        <v>350</v>
      </c>
      <c r="F50" s="21">
        <v>0.005933686420834203</v>
      </c>
      <c r="G50" s="21">
        <v>3.1113163434474513</v>
      </c>
      <c r="H50" s="21">
        <v>0.027182608344381198</v>
      </c>
      <c r="I50" s="21">
        <v>0.004496246361670276</v>
      </c>
      <c r="J50" s="21">
        <v>0.9853326684413234</v>
      </c>
      <c r="K50" s="21">
        <v>0.02785582867791687</v>
      </c>
      <c r="L50" s="21">
        <v>0.0045002678482505415</v>
      </c>
      <c r="M50" s="21">
        <v>0.5641568656698087</v>
      </c>
      <c r="N50" s="21">
        <v>0.02826375590577435</v>
      </c>
    </row>
    <row r="51" spans="1:14" ht="15">
      <c r="A51" s="20" t="s">
        <v>62</v>
      </c>
      <c r="B51" s="20" t="s">
        <v>303</v>
      </c>
      <c r="C51" s="20" t="s">
        <v>341</v>
      </c>
      <c r="D51" s="20" t="s">
        <v>310</v>
      </c>
      <c r="E51" s="20" t="s">
        <v>351</v>
      </c>
      <c r="F51" s="21">
        <v>0.014112013880311034</v>
      </c>
      <c r="G51" s="21">
        <v>6.530578449428789</v>
      </c>
      <c r="H51" s="21">
        <v>0.06632279388589887</v>
      </c>
      <c r="I51" s="21">
        <v>0.010811918213965495</v>
      </c>
      <c r="J51" s="21">
        <v>1.5170636960752188</v>
      </c>
      <c r="K51" s="21">
        <v>0.06795724754271841</v>
      </c>
      <c r="L51" s="21">
        <v>0.010941415434843988</v>
      </c>
      <c r="M51" s="21">
        <v>1.2703596421720234</v>
      </c>
      <c r="N51" s="21">
        <v>0.06893766022989901</v>
      </c>
    </row>
    <row r="52" spans="1:14" ht="15">
      <c r="A52" s="20" t="s">
        <v>63</v>
      </c>
      <c r="B52" s="20" t="s">
        <v>303</v>
      </c>
      <c r="C52" s="20" t="s">
        <v>341</v>
      </c>
      <c r="D52" s="20" t="s">
        <v>310</v>
      </c>
      <c r="E52" s="20" t="s">
        <v>352</v>
      </c>
      <c r="F52" s="21">
        <v>0.030924479027550217</v>
      </c>
      <c r="G52" s="21">
        <v>6.379082248979169</v>
      </c>
      <c r="H52" s="21">
        <v>0.1876407957039588</v>
      </c>
      <c r="I52" s="21">
        <v>0.025960871841538318</v>
      </c>
      <c r="J52" s="21">
        <v>3.4702796248390952</v>
      </c>
      <c r="K52" s="21">
        <v>0.19226972548894355</v>
      </c>
      <c r="L52" s="21">
        <v>0.026336538850979332</v>
      </c>
      <c r="M52" s="21">
        <v>3.506550807783957</v>
      </c>
      <c r="N52" s="21">
        <v>0.19505385784599868</v>
      </c>
    </row>
    <row r="53" spans="1:14" ht="15">
      <c r="A53" s="20" t="s">
        <v>64</v>
      </c>
      <c r="B53" s="20" t="s">
        <v>303</v>
      </c>
      <c r="C53" s="20" t="s">
        <v>341</v>
      </c>
      <c r="D53" s="20" t="s">
        <v>310</v>
      </c>
      <c r="E53" s="20" t="s">
        <v>353</v>
      </c>
      <c r="F53" s="21">
        <v>0.022090840948368353</v>
      </c>
      <c r="G53" s="21">
        <v>8.805210328562547</v>
      </c>
      <c r="H53" s="21">
        <v>0.11259497773299074</v>
      </c>
      <c r="I53" s="21">
        <v>0.017612345303502683</v>
      </c>
      <c r="J53" s="21">
        <v>4.37365879431709</v>
      </c>
      <c r="K53" s="21">
        <v>0.11399961082992735</v>
      </c>
      <c r="L53" s="21">
        <v>0.017595472750457145</v>
      </c>
      <c r="M53" s="21">
        <v>2.682673151766988</v>
      </c>
      <c r="N53" s="21">
        <v>0.11563401914711093</v>
      </c>
    </row>
    <row r="54" spans="1:14" ht="15">
      <c r="A54" s="20" t="s">
        <v>65</v>
      </c>
      <c r="B54" s="20" t="s">
        <v>303</v>
      </c>
      <c r="C54" s="20" t="s">
        <v>341</v>
      </c>
      <c r="D54" s="20" t="s">
        <v>310</v>
      </c>
      <c r="E54" s="20" t="s">
        <v>354</v>
      </c>
      <c r="F54" s="21">
        <v>0.007220600127039305</v>
      </c>
      <c r="G54" s="21">
        <v>1.5854712526895085</v>
      </c>
      <c r="H54" s="21">
        <v>0.0489873896326986</v>
      </c>
      <c r="I54" s="21">
        <v>0.005841759014942972</v>
      </c>
      <c r="J54" s="21">
        <v>1.0872666845535872</v>
      </c>
      <c r="K54" s="21">
        <v>0.04513428320074462</v>
      </c>
      <c r="L54" s="21">
        <v>0.00590384280181261</v>
      </c>
      <c r="M54" s="21">
        <v>0.8344433307395617</v>
      </c>
      <c r="N54" s="21">
        <v>0.04518925918853801</v>
      </c>
    </row>
    <row r="55" spans="1:14" ht="15">
      <c r="A55" s="20" t="s">
        <v>66</v>
      </c>
      <c r="B55" s="20" t="s">
        <v>303</v>
      </c>
      <c r="C55" s="20" t="s">
        <v>341</v>
      </c>
      <c r="D55" s="20" t="s">
        <v>310</v>
      </c>
      <c r="E55" s="20" t="s">
        <v>355</v>
      </c>
      <c r="F55" s="21">
        <v>0.005230893753521541</v>
      </c>
      <c r="G55" s="21">
        <v>3.124945616936751</v>
      </c>
      <c r="H55" s="21">
        <v>0.023151058312534643</v>
      </c>
      <c r="I55" s="21">
        <v>0.004009262544864737</v>
      </c>
      <c r="J55" s="21">
        <v>1.7338822820841726</v>
      </c>
      <c r="K55" s="21">
        <v>0.023734674397360708</v>
      </c>
      <c r="L55" s="21">
        <v>0.0039061438515892166</v>
      </c>
      <c r="M55" s="21">
        <v>0.7769940754243568</v>
      </c>
      <c r="N55" s="21">
        <v>0.024068895145493475</v>
      </c>
    </row>
    <row r="56" spans="1:14" ht="15">
      <c r="A56" s="20" t="s">
        <v>67</v>
      </c>
      <c r="B56" s="20" t="s">
        <v>303</v>
      </c>
      <c r="C56" s="20" t="s">
        <v>341</v>
      </c>
      <c r="D56" s="20" t="s">
        <v>317</v>
      </c>
      <c r="E56" s="20" t="s">
        <v>356</v>
      </c>
      <c r="F56" s="21">
        <v>0.026469946789933075</v>
      </c>
      <c r="G56" s="21">
        <v>14.230076431018954</v>
      </c>
      <c r="H56" s="21">
        <v>0.1294973996889433</v>
      </c>
      <c r="I56" s="21">
        <v>0.008201020955556599</v>
      </c>
      <c r="J56" s="21">
        <v>5.0641572402205695</v>
      </c>
      <c r="K56" s="21">
        <v>0.050895702847431536</v>
      </c>
      <c r="L56" s="21">
        <v>0.002254552965796588</v>
      </c>
      <c r="M56" s="21">
        <v>1.3322242935926099</v>
      </c>
      <c r="N56" s="21">
        <v>0.014544236002942804</v>
      </c>
    </row>
    <row r="57" spans="1:14" ht="15">
      <c r="A57" s="20" t="s">
        <v>68</v>
      </c>
      <c r="B57" s="20" t="s">
        <v>303</v>
      </c>
      <c r="C57" s="20" t="s">
        <v>341</v>
      </c>
      <c r="D57" s="20" t="s">
        <v>317</v>
      </c>
      <c r="E57" s="20" t="s">
        <v>357</v>
      </c>
      <c r="F57" s="21">
        <v>0.08636411879864261</v>
      </c>
      <c r="G57" s="21">
        <v>46.107006039815275</v>
      </c>
      <c r="H57" s="21">
        <v>0.4026163449207277</v>
      </c>
      <c r="I57" s="21">
        <v>0.023773292922066147</v>
      </c>
      <c r="J57" s="21">
        <v>4.490051377136395</v>
      </c>
      <c r="K57" s="21">
        <v>0.15259568462256554</v>
      </c>
      <c r="L57" s="21">
        <v>0.006437854560576874</v>
      </c>
      <c r="M57" s="21">
        <v>0.7827298275259689</v>
      </c>
      <c r="N57" s="21">
        <v>0.043400185605655596</v>
      </c>
    </row>
    <row r="58" spans="1:14" ht="15">
      <c r="A58" s="20" t="s">
        <v>69</v>
      </c>
      <c r="B58" s="20" t="s">
        <v>303</v>
      </c>
      <c r="C58" s="20" t="s">
        <v>341</v>
      </c>
      <c r="D58" s="20" t="s">
        <v>317</v>
      </c>
      <c r="E58" s="20" t="s">
        <v>318</v>
      </c>
      <c r="F58" s="21">
        <v>0.02050127014524363</v>
      </c>
      <c r="G58" s="21">
        <v>6.390710296129697</v>
      </c>
      <c r="H58" s="21">
        <v>0.1339687268727687</v>
      </c>
      <c r="I58" s="21">
        <v>0.006089525739689882</v>
      </c>
      <c r="J58" s="21">
        <v>0.8780310507983787</v>
      </c>
      <c r="K58" s="21">
        <v>0.04749846765086243</v>
      </c>
      <c r="L58" s="21">
        <v>0.0010673522178437174</v>
      </c>
      <c r="M58" s="21">
        <v>0.13681361215254972</v>
      </c>
      <c r="N58" s="21">
        <v>0.008286901441053839</v>
      </c>
    </row>
    <row r="59" spans="1:14" ht="15">
      <c r="A59" s="20" t="s">
        <v>70</v>
      </c>
      <c r="B59" s="20" t="s">
        <v>303</v>
      </c>
      <c r="C59" s="20" t="s">
        <v>341</v>
      </c>
      <c r="D59" s="20" t="s">
        <v>317</v>
      </c>
      <c r="E59" s="20" t="s">
        <v>319</v>
      </c>
      <c r="F59" s="21">
        <v>0.03640833546846077</v>
      </c>
      <c r="G59" s="21">
        <v>7.784614598486191</v>
      </c>
      <c r="H59" s="21">
        <v>0.5614430968679412</v>
      </c>
      <c r="I59" s="21">
        <v>0.011338932086262623</v>
      </c>
      <c r="J59" s="21">
        <v>1.652917284560561</v>
      </c>
      <c r="K59" s="21">
        <v>0.1629935302183431</v>
      </c>
      <c r="L59" s="21">
        <v>0.0015329488864203001</v>
      </c>
      <c r="M59" s="21">
        <v>0.21800491780542003</v>
      </c>
      <c r="N59" s="21">
        <v>0.021436632407623713</v>
      </c>
    </row>
    <row r="60" spans="1:14" ht="15">
      <c r="A60" s="20" t="s">
        <v>71</v>
      </c>
      <c r="B60" s="20" t="s">
        <v>303</v>
      </c>
      <c r="C60" s="20" t="s">
        <v>341</v>
      </c>
      <c r="D60" s="20" t="s">
        <v>317</v>
      </c>
      <c r="E60" s="20" t="s">
        <v>358</v>
      </c>
      <c r="F60" s="21">
        <v>0.001853738788641248</v>
      </c>
      <c r="G60" s="21">
        <v>0.9208393465733802</v>
      </c>
      <c r="H60" s="21">
        <v>0.009280144862358388</v>
      </c>
      <c r="I60" s="21">
        <v>0.0005445742423601647</v>
      </c>
      <c r="J60" s="21">
        <v>0.2619512259806766</v>
      </c>
      <c r="K60" s="21">
        <v>0.003516615008834006</v>
      </c>
      <c r="L60" s="21">
        <v>0.00012734733515574507</v>
      </c>
      <c r="M60" s="21">
        <v>0.0536951318385993</v>
      </c>
      <c r="N60" s="21">
        <v>0.0008568036595298318</v>
      </c>
    </row>
    <row r="61" spans="1:14" ht="15">
      <c r="A61" s="20" t="s">
        <v>72</v>
      </c>
      <c r="B61" s="20" t="s">
        <v>303</v>
      </c>
      <c r="C61" s="20" t="s">
        <v>341</v>
      </c>
      <c r="D61" s="20" t="s">
        <v>317</v>
      </c>
      <c r="E61" s="20" t="s">
        <v>359</v>
      </c>
      <c r="F61" s="21">
        <v>0.0009981331792756163</v>
      </c>
      <c r="G61" s="21">
        <v>0.1972056114065794</v>
      </c>
      <c r="H61" s="21">
        <v>0.005963245694817615</v>
      </c>
      <c r="I61" s="21">
        <v>0.00030700925421839976</v>
      </c>
      <c r="J61" s="21">
        <v>0.0413430996957206</v>
      </c>
      <c r="K61" s="21">
        <v>0.002231919382762563</v>
      </c>
      <c r="L61" s="21">
        <v>4.167469479755872E-05</v>
      </c>
      <c r="M61" s="21">
        <v>0.0057918215073117195</v>
      </c>
      <c r="N61" s="21">
        <v>0.00033414160589329825</v>
      </c>
    </row>
    <row r="62" spans="1:14" ht="15">
      <c r="A62" s="20" t="s">
        <v>73</v>
      </c>
      <c r="B62" s="20" t="s">
        <v>303</v>
      </c>
      <c r="C62" s="20" t="s">
        <v>341</v>
      </c>
      <c r="D62" s="20" t="s">
        <v>317</v>
      </c>
      <c r="E62" s="20" t="s">
        <v>360</v>
      </c>
      <c r="F62" s="21">
        <v>0.008146210734889253</v>
      </c>
      <c r="G62" s="21">
        <v>2.365522393661984</v>
      </c>
      <c r="H62" s="21">
        <v>0.04151501680165896</v>
      </c>
      <c r="I62" s="21">
        <v>0.0024256425831510955</v>
      </c>
      <c r="J62" s="21">
        <v>0.28615614550127266</v>
      </c>
      <c r="K62" s="21">
        <v>0.015587057556365327</v>
      </c>
      <c r="L62" s="21">
        <v>0.00040922353252955063</v>
      </c>
      <c r="M62" s="21">
        <v>0.0497327733363748</v>
      </c>
      <c r="N62" s="21">
        <v>0.002756840669128102</v>
      </c>
    </row>
    <row r="63" spans="1:14" ht="15">
      <c r="A63" s="20" t="s">
        <v>74</v>
      </c>
      <c r="B63" s="20" t="s">
        <v>303</v>
      </c>
      <c r="C63" s="20" t="s">
        <v>341</v>
      </c>
      <c r="D63" s="20" t="s">
        <v>320</v>
      </c>
      <c r="E63" s="20" t="s">
        <v>361</v>
      </c>
      <c r="F63" s="21">
        <v>0.46927455747080743</v>
      </c>
      <c r="G63" s="21">
        <v>93.1802706902064</v>
      </c>
      <c r="H63" s="21">
        <v>6.515928374304078</v>
      </c>
      <c r="I63" s="21">
        <v>0.4637969569663493</v>
      </c>
      <c r="J63" s="21">
        <v>64.59309015821474</v>
      </c>
      <c r="K63" s="21">
        <v>7.598730705177297</v>
      </c>
      <c r="L63" s="21">
        <v>0.515795345542445</v>
      </c>
      <c r="M63" s="21">
        <v>65.2698689407277</v>
      </c>
      <c r="N63" s="21">
        <v>7.863935905890655</v>
      </c>
    </row>
    <row r="64" spans="1:14" ht="15">
      <c r="A64" s="20" t="s">
        <v>75</v>
      </c>
      <c r="B64" s="20" t="s">
        <v>303</v>
      </c>
      <c r="C64" s="20" t="s">
        <v>341</v>
      </c>
      <c r="D64" s="20" t="s">
        <v>320</v>
      </c>
      <c r="E64" s="20" t="s">
        <v>362</v>
      </c>
      <c r="F64" s="21">
        <v>0.6428092851171631</v>
      </c>
      <c r="G64" s="21">
        <v>115.92488327780565</v>
      </c>
      <c r="H64" s="21">
        <v>11.389874100596092</v>
      </c>
      <c r="I64" s="21">
        <v>0.6442761996395253</v>
      </c>
      <c r="J64" s="21">
        <v>84.87838817659816</v>
      </c>
      <c r="K64" s="21">
        <v>10.993833079671209</v>
      </c>
      <c r="L64" s="21">
        <v>0.7152494188273801</v>
      </c>
      <c r="M64" s="21">
        <v>94.23805791474223</v>
      </c>
      <c r="N64" s="21">
        <v>12.207133791419825</v>
      </c>
    </row>
    <row r="65" spans="1:14" ht="15">
      <c r="A65" s="20" t="s">
        <v>76</v>
      </c>
      <c r="B65" s="20" t="s">
        <v>303</v>
      </c>
      <c r="C65" s="20" t="s">
        <v>341</v>
      </c>
      <c r="D65" s="20" t="s">
        <v>320</v>
      </c>
      <c r="E65" s="20" t="s">
        <v>321</v>
      </c>
      <c r="F65" s="21">
        <v>0.03957998728033373</v>
      </c>
      <c r="G65" s="21">
        <v>7.865763445923268</v>
      </c>
      <c r="H65" s="21">
        <v>0.5671425459452728</v>
      </c>
      <c r="I65" s="21">
        <v>0.03887936582243376</v>
      </c>
      <c r="J65" s="21">
        <v>5.411820312710147</v>
      </c>
      <c r="K65" s="21">
        <v>0.637304328661023</v>
      </c>
      <c r="L65" s="21">
        <v>0.043237596526705675</v>
      </c>
      <c r="M65" s="21">
        <v>5.470743010410406</v>
      </c>
      <c r="N65" s="21">
        <v>0.6595929400650582</v>
      </c>
    </row>
    <row r="66" spans="1:14" ht="15">
      <c r="A66" s="20" t="s">
        <v>77</v>
      </c>
      <c r="B66" s="20" t="s">
        <v>303</v>
      </c>
      <c r="C66" s="20" t="s">
        <v>341</v>
      </c>
      <c r="D66" s="20" t="s">
        <v>320</v>
      </c>
      <c r="E66" s="20" t="s">
        <v>322</v>
      </c>
      <c r="F66" s="21">
        <v>0.33199833624377795</v>
      </c>
      <c r="G66" s="21">
        <v>64.85228944502572</v>
      </c>
      <c r="H66" s="21">
        <v>4.779248887460103</v>
      </c>
      <c r="I66" s="21">
        <v>0.3313321693305063</v>
      </c>
      <c r="J66" s="21">
        <v>44.01930405810671</v>
      </c>
      <c r="K66" s="21">
        <v>5.354268453905737</v>
      </c>
      <c r="L66" s="21">
        <v>0.3687179524693205</v>
      </c>
      <c r="M66" s="21">
        <v>47.08427518936926</v>
      </c>
      <c r="N66" s="21">
        <v>5.7623190075239155</v>
      </c>
    </row>
    <row r="67" spans="1:14" ht="15">
      <c r="A67" s="20" t="s">
        <v>78</v>
      </c>
      <c r="B67" s="20" t="s">
        <v>303</v>
      </c>
      <c r="C67" s="20" t="s">
        <v>341</v>
      </c>
      <c r="D67" s="20" t="s">
        <v>320</v>
      </c>
      <c r="E67" s="20" t="s">
        <v>325</v>
      </c>
      <c r="F67" s="21">
        <v>0.002595505506939111</v>
      </c>
      <c r="G67" s="21">
        <v>0.5065394819504759</v>
      </c>
      <c r="H67" s="21">
        <v>0.03864293134491093</v>
      </c>
      <c r="I67" s="21">
        <v>0.002578000663791117</v>
      </c>
      <c r="J67" s="21">
        <v>0.3414344313380901</v>
      </c>
      <c r="K67" s="21">
        <v>0.04168262095784622</v>
      </c>
      <c r="L67" s="21">
        <v>0.0028570811145128636</v>
      </c>
      <c r="M67" s="21">
        <v>0.3648479964415308</v>
      </c>
      <c r="N67" s="21">
        <v>0.04478533453762556</v>
      </c>
    </row>
    <row r="68" spans="1:14" ht="15">
      <c r="A68" s="20" t="s">
        <v>79</v>
      </c>
      <c r="B68" s="20" t="s">
        <v>303</v>
      </c>
      <c r="C68" s="20" t="s">
        <v>341</v>
      </c>
      <c r="D68" s="20" t="s">
        <v>320</v>
      </c>
      <c r="E68" s="20" t="s">
        <v>326</v>
      </c>
      <c r="F68" s="21">
        <v>0.015229988708734293</v>
      </c>
      <c r="G68" s="21">
        <v>2.8463575649570925</v>
      </c>
      <c r="H68" s="21">
        <v>0.18764049796307317</v>
      </c>
      <c r="I68" s="21">
        <v>0.014918895175770747</v>
      </c>
      <c r="J68" s="21">
        <v>1.949036463613215</v>
      </c>
      <c r="K68" s="21">
        <v>0.19073058165711176</v>
      </c>
      <c r="L68" s="21">
        <v>0.0165628035097325</v>
      </c>
      <c r="M68" s="21">
        <v>2.1586231100436057</v>
      </c>
      <c r="N68" s="21">
        <v>0.21172342488642987</v>
      </c>
    </row>
    <row r="69" spans="1:14" ht="15">
      <c r="A69" s="20" t="s">
        <v>80</v>
      </c>
      <c r="B69" s="20" t="s">
        <v>303</v>
      </c>
      <c r="C69" s="20" t="s">
        <v>341</v>
      </c>
      <c r="D69" s="20" t="s">
        <v>320</v>
      </c>
      <c r="E69" s="20" t="s">
        <v>327</v>
      </c>
      <c r="F69" s="21">
        <v>0.004965895907466302</v>
      </c>
      <c r="G69" s="21">
        <v>0.9697393053709115</v>
      </c>
      <c r="H69" s="21">
        <v>0.07516562971945515</v>
      </c>
      <c r="I69" s="21">
        <v>0.004918192555609197</v>
      </c>
      <c r="J69" s="21">
        <v>0.6510902913379583</v>
      </c>
      <c r="K69" s="21">
        <v>0.07951418201845596</v>
      </c>
      <c r="L69" s="21">
        <v>0.005450404940658308</v>
      </c>
      <c r="M69" s="21">
        <v>0.6961203414303888</v>
      </c>
      <c r="N69" s="21">
        <v>0.08547392276057114</v>
      </c>
    </row>
    <row r="70" spans="1:14" ht="15">
      <c r="A70" s="20" t="s">
        <v>81</v>
      </c>
      <c r="B70" s="20" t="s">
        <v>303</v>
      </c>
      <c r="C70" s="20" t="s">
        <v>341</v>
      </c>
      <c r="D70" s="20" t="s">
        <v>320</v>
      </c>
      <c r="E70" s="20" t="s">
        <v>328</v>
      </c>
      <c r="F70" s="21">
        <v>0.6547187725391107</v>
      </c>
      <c r="G70" s="21">
        <v>165.34810687556995</v>
      </c>
      <c r="H70" s="21">
        <v>4.014882554324837</v>
      </c>
      <c r="I70" s="21">
        <v>0.6121215251808182</v>
      </c>
      <c r="J70" s="21">
        <v>87.57731529954374</v>
      </c>
      <c r="K70" s="21">
        <v>4.613925868939797</v>
      </c>
      <c r="L70" s="21">
        <v>0.6781252424585134</v>
      </c>
      <c r="M70" s="21">
        <v>86.5771180004864</v>
      </c>
      <c r="N70" s="21">
        <v>5.1234578852667365</v>
      </c>
    </row>
    <row r="71" spans="1:14" ht="15">
      <c r="A71" s="20" t="s">
        <v>82</v>
      </c>
      <c r="B71" s="20" t="s">
        <v>303</v>
      </c>
      <c r="C71" s="20" t="s">
        <v>341</v>
      </c>
      <c r="D71" s="20" t="s">
        <v>320</v>
      </c>
      <c r="E71" s="20" t="s">
        <v>329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</row>
    <row r="72" spans="1:14" ht="15">
      <c r="A72" s="20" t="s">
        <v>83</v>
      </c>
      <c r="B72" s="20" t="s">
        <v>303</v>
      </c>
      <c r="C72" s="20" t="s">
        <v>341</v>
      </c>
      <c r="D72" s="20" t="s">
        <v>320</v>
      </c>
      <c r="E72" s="20" t="s">
        <v>330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</row>
    <row r="73" spans="1:14" ht="15">
      <c r="A73" s="20" t="s">
        <v>84</v>
      </c>
      <c r="B73" s="20" t="s">
        <v>303</v>
      </c>
      <c r="C73" s="20" t="s">
        <v>341</v>
      </c>
      <c r="D73" s="20" t="s">
        <v>320</v>
      </c>
      <c r="E73" s="20" t="s">
        <v>363</v>
      </c>
      <c r="F73" s="21">
        <v>0.09791842356898871</v>
      </c>
      <c r="G73" s="21">
        <v>19.537400079518328</v>
      </c>
      <c r="H73" s="21">
        <v>0.5702364392706194</v>
      </c>
      <c r="I73" s="21">
        <v>0.09175781590407192</v>
      </c>
      <c r="J73" s="21">
        <v>13.118240449713447</v>
      </c>
      <c r="K73" s="21">
        <v>0.6331871175587315</v>
      </c>
      <c r="L73" s="21">
        <v>0.10149196126472802</v>
      </c>
      <c r="M73" s="21">
        <v>12.741126438511635</v>
      </c>
      <c r="N73" s="21">
        <v>0.7003551816141009</v>
      </c>
    </row>
    <row r="74" spans="1:14" ht="15">
      <c r="A74" s="20" t="s">
        <v>85</v>
      </c>
      <c r="B74" s="20" t="s">
        <v>303</v>
      </c>
      <c r="C74" s="20" t="s">
        <v>341</v>
      </c>
      <c r="D74" s="20" t="s">
        <v>320</v>
      </c>
      <c r="E74" s="20" t="s">
        <v>364</v>
      </c>
      <c r="F74" s="21">
        <v>0.07456961813525255</v>
      </c>
      <c r="G74" s="21">
        <v>14.213976326877187</v>
      </c>
      <c r="H74" s="21">
        <v>0.44229158322334267</v>
      </c>
      <c r="I74" s="21">
        <v>0.07096212780327751</v>
      </c>
      <c r="J74" s="21">
        <v>9.19443856212</v>
      </c>
      <c r="K74" s="21">
        <v>0.51357691804352</v>
      </c>
      <c r="L74" s="21">
        <v>0.0787830644673977</v>
      </c>
      <c r="M74" s="21">
        <v>10.07266308417278</v>
      </c>
      <c r="N74" s="21">
        <v>0.5703103162086987</v>
      </c>
    </row>
    <row r="75" spans="1:14" ht="15">
      <c r="A75" s="20" t="s">
        <v>86</v>
      </c>
      <c r="B75" s="20" t="s">
        <v>303</v>
      </c>
      <c r="C75" s="20" t="s">
        <v>341</v>
      </c>
      <c r="D75" s="20" t="s">
        <v>320</v>
      </c>
      <c r="E75" s="20" t="s">
        <v>365</v>
      </c>
      <c r="F75" s="21">
        <v>0.08832145472346586</v>
      </c>
      <c r="G75" s="21">
        <v>18.34240549141106</v>
      </c>
      <c r="H75" s="21">
        <v>0.5235833172139917</v>
      </c>
      <c r="I75" s="21">
        <v>0.08030347225942586</v>
      </c>
      <c r="J75" s="21">
        <v>14.127962850130087</v>
      </c>
      <c r="K75" s="21">
        <v>0.5480498854716864</v>
      </c>
      <c r="L75" s="21">
        <v>0.0888767520856867</v>
      </c>
      <c r="M75" s="21">
        <v>11.782823434569798</v>
      </c>
      <c r="N75" s="21">
        <v>0.6026484064435157</v>
      </c>
    </row>
    <row r="76" spans="1:14" ht="15">
      <c r="A76" s="20" t="s">
        <v>87</v>
      </c>
      <c r="B76" s="20" t="s">
        <v>303</v>
      </c>
      <c r="C76" s="20" t="s">
        <v>341</v>
      </c>
      <c r="D76" s="20" t="s">
        <v>320</v>
      </c>
      <c r="E76" s="20" t="s">
        <v>366</v>
      </c>
      <c r="F76" s="21">
        <v>0.038291037088965814</v>
      </c>
      <c r="G76" s="21">
        <v>7.544444266706341</v>
      </c>
      <c r="H76" s="21">
        <v>0.5367251068321197</v>
      </c>
      <c r="I76" s="21">
        <v>0.03813721672068276</v>
      </c>
      <c r="J76" s="21">
        <v>5.149183981719088</v>
      </c>
      <c r="K76" s="21">
        <v>0.6193787047124788</v>
      </c>
      <c r="L76" s="21">
        <v>0.04248851859587947</v>
      </c>
      <c r="M76" s="21">
        <v>5.4048313580765575</v>
      </c>
      <c r="N76" s="21">
        <v>0.656602429387326</v>
      </c>
    </row>
    <row r="77" spans="1:14" ht="15">
      <c r="A77" s="20" t="s">
        <v>88</v>
      </c>
      <c r="B77" s="20" t="s">
        <v>303</v>
      </c>
      <c r="C77" s="20" t="s">
        <v>341</v>
      </c>
      <c r="D77" s="20" t="s">
        <v>320</v>
      </c>
      <c r="E77" s="20" t="s">
        <v>367</v>
      </c>
      <c r="F77" s="21">
        <v>1.3163802665739492</v>
      </c>
      <c r="G77" s="21">
        <v>263.7269641848714</v>
      </c>
      <c r="H77" s="21">
        <v>7.709500615257802</v>
      </c>
      <c r="I77" s="21">
        <v>1.2299809552636425</v>
      </c>
      <c r="J77" s="21">
        <v>175.4416606172494</v>
      </c>
      <c r="K77" s="21">
        <v>8.47809062004902</v>
      </c>
      <c r="L77" s="21">
        <v>1.360651179533414</v>
      </c>
      <c r="M77" s="21">
        <v>170.48343273275523</v>
      </c>
      <c r="N77" s="21">
        <v>9.379808991510053</v>
      </c>
    </row>
    <row r="78" spans="1:14" ht="15">
      <c r="A78" s="20" t="s">
        <v>89</v>
      </c>
      <c r="B78" s="20" t="s">
        <v>303</v>
      </c>
      <c r="C78" s="20" t="s">
        <v>341</v>
      </c>
      <c r="D78" s="20" t="s">
        <v>320</v>
      </c>
      <c r="E78" s="20" t="s">
        <v>368</v>
      </c>
      <c r="F78" s="21">
        <v>1.013824591019983</v>
      </c>
      <c r="G78" s="21">
        <v>193.33745399967572</v>
      </c>
      <c r="H78" s="21">
        <v>5.9979369109146425</v>
      </c>
      <c r="I78" s="21">
        <v>0.9645113141538701</v>
      </c>
      <c r="J78" s="21">
        <v>124.95929056479972</v>
      </c>
      <c r="K78" s="21">
        <v>6.966539852599857</v>
      </c>
      <c r="L78" s="21">
        <v>1.0708127717395515</v>
      </c>
      <c r="M78" s="21">
        <v>136.89855756836087</v>
      </c>
      <c r="N78" s="21">
        <v>7.736102016795092</v>
      </c>
    </row>
    <row r="79" spans="1:14" ht="15">
      <c r="A79" s="20" t="s">
        <v>90</v>
      </c>
      <c r="B79" s="20" t="s">
        <v>303</v>
      </c>
      <c r="C79" s="20" t="s">
        <v>341</v>
      </c>
      <c r="D79" s="20" t="s">
        <v>320</v>
      </c>
      <c r="E79" s="20" t="s">
        <v>369</v>
      </c>
      <c r="F79" s="21">
        <v>0.174890684071181</v>
      </c>
      <c r="G79" s="21">
        <v>49.68892561216288</v>
      </c>
      <c r="H79" s="21">
        <v>0.9920338578467155</v>
      </c>
      <c r="I79" s="21">
        <v>0.1610675815572154</v>
      </c>
      <c r="J79" s="21">
        <v>20.983800974423794</v>
      </c>
      <c r="K79" s="21">
        <v>1.1588550695461326</v>
      </c>
      <c r="L79" s="21">
        <v>0.17872395714949013</v>
      </c>
      <c r="M79" s="21">
        <v>22.19892822234198</v>
      </c>
      <c r="N79" s="21">
        <v>1.2868020997214344</v>
      </c>
    </row>
    <row r="80" spans="1:14" ht="15">
      <c r="A80" s="20" t="s">
        <v>91</v>
      </c>
      <c r="B80" s="20" t="s">
        <v>303</v>
      </c>
      <c r="C80" s="20" t="s">
        <v>341</v>
      </c>
      <c r="D80" s="20" t="s">
        <v>320</v>
      </c>
      <c r="E80" s="20" t="s">
        <v>331</v>
      </c>
      <c r="F80" s="21">
        <v>3.239256181666</v>
      </c>
      <c r="G80" s="21">
        <v>615.4352028936321</v>
      </c>
      <c r="H80" s="21">
        <v>24.72107770571795</v>
      </c>
      <c r="I80" s="21">
        <v>3.113522200187312</v>
      </c>
      <c r="J80" s="21">
        <v>400.8955413035403</v>
      </c>
      <c r="K80" s="21">
        <v>27.85763688479871</v>
      </c>
      <c r="L80" s="21">
        <v>3.456591733752038</v>
      </c>
      <c r="M80" s="21">
        <v>442.9579006688134</v>
      </c>
      <c r="N80" s="21">
        <v>30.92753175598867</v>
      </c>
    </row>
    <row r="81" spans="1:14" ht="15">
      <c r="A81" s="20" t="s">
        <v>92</v>
      </c>
      <c r="B81" s="20" t="s">
        <v>303</v>
      </c>
      <c r="C81" s="20" t="s">
        <v>341</v>
      </c>
      <c r="D81" s="20" t="s">
        <v>320</v>
      </c>
      <c r="E81" s="20" t="s">
        <v>370</v>
      </c>
      <c r="F81" s="21">
        <v>0.046279439658145044</v>
      </c>
      <c r="G81" s="21">
        <v>9.431130331144313</v>
      </c>
      <c r="H81" s="21">
        <v>0.46159128948146005</v>
      </c>
      <c r="I81" s="21">
        <v>0.04370592270940719</v>
      </c>
      <c r="J81" s="21">
        <v>7.187227733639356</v>
      </c>
      <c r="K81" s="21">
        <v>0.5247651865235731</v>
      </c>
      <c r="L81" s="21">
        <v>0.04834982199148649</v>
      </c>
      <c r="M81" s="21">
        <v>6.312457675916302</v>
      </c>
      <c r="N81" s="21">
        <v>0.5514101381451981</v>
      </c>
    </row>
    <row r="82" spans="1:14" ht="15">
      <c r="A82" s="20" t="s">
        <v>93</v>
      </c>
      <c r="B82" s="20" t="s">
        <v>303</v>
      </c>
      <c r="C82" s="20" t="s">
        <v>341</v>
      </c>
      <c r="D82" s="20" t="s">
        <v>320</v>
      </c>
      <c r="E82" s="20" t="s">
        <v>371</v>
      </c>
      <c r="F82" s="21">
        <v>0.10128527660317192</v>
      </c>
      <c r="G82" s="21">
        <v>20.84267409872486</v>
      </c>
      <c r="H82" s="21">
        <v>1.0077533684011688</v>
      </c>
      <c r="I82" s="21">
        <v>0.09562779847561234</v>
      </c>
      <c r="J82" s="21">
        <v>15.904676986845686</v>
      </c>
      <c r="K82" s="21">
        <v>1.1457396787560359</v>
      </c>
      <c r="L82" s="21">
        <v>0.10618915762057686</v>
      </c>
      <c r="M82" s="21">
        <v>13.970454961832216</v>
      </c>
      <c r="N82" s="21">
        <v>1.2087221313819478</v>
      </c>
    </row>
    <row r="83" spans="1:14" ht="15">
      <c r="A83" s="20" t="s">
        <v>94</v>
      </c>
      <c r="B83" s="20" t="s">
        <v>303</v>
      </c>
      <c r="C83" s="20" t="s">
        <v>341</v>
      </c>
      <c r="D83" s="20" t="s">
        <v>332</v>
      </c>
      <c r="E83" s="20" t="s">
        <v>372</v>
      </c>
      <c r="F83" s="21">
        <v>7.931173068459886E-05</v>
      </c>
      <c r="G83" s="21">
        <v>0.015077580163793017</v>
      </c>
      <c r="H83" s="21">
        <v>0.0004830573109040062</v>
      </c>
      <c r="I83" s="21">
        <v>7.338537013510039E-05</v>
      </c>
      <c r="J83" s="21">
        <v>0.009560221244666786</v>
      </c>
      <c r="K83" s="21">
        <v>0.000547536052842416</v>
      </c>
      <c r="L83" s="21">
        <v>8.008465303163915E-05</v>
      </c>
      <c r="M83" s="21">
        <v>0.010382057548148086</v>
      </c>
      <c r="N83" s="21">
        <v>0.0005975934024921118</v>
      </c>
    </row>
    <row r="84" spans="1:14" ht="15">
      <c r="A84" s="20" t="s">
        <v>95</v>
      </c>
      <c r="B84" s="20" t="s">
        <v>303</v>
      </c>
      <c r="C84" s="20" t="s">
        <v>341</v>
      </c>
      <c r="D84" s="20" t="s">
        <v>332</v>
      </c>
      <c r="E84" s="20" t="s">
        <v>373</v>
      </c>
      <c r="F84" s="21">
        <v>0.00033373871785541404</v>
      </c>
      <c r="G84" s="21">
        <v>0.1327711885647857</v>
      </c>
      <c r="H84" s="21">
        <v>0.0016648696518499402</v>
      </c>
      <c r="I84" s="21">
        <v>0.00028654987686911045</v>
      </c>
      <c r="J84" s="21">
        <v>0.04041570698229143</v>
      </c>
      <c r="K84" s="21">
        <v>0.0018890881765097466</v>
      </c>
      <c r="L84" s="21">
        <v>0.00031178273349266556</v>
      </c>
      <c r="M84" s="21">
        <v>0.036296813184466654</v>
      </c>
      <c r="N84" s="21">
        <v>0.0020619828376944615</v>
      </c>
    </row>
    <row r="85" spans="1:14" ht="15">
      <c r="A85" s="20" t="s">
        <v>96</v>
      </c>
      <c r="B85" s="20" t="s">
        <v>303</v>
      </c>
      <c r="C85" s="20" t="s">
        <v>341</v>
      </c>
      <c r="D85" s="20" t="s">
        <v>332</v>
      </c>
      <c r="E85" s="20" t="s">
        <v>374</v>
      </c>
      <c r="F85" s="21">
        <v>2.1302626212449607E-06</v>
      </c>
      <c r="G85" s="21">
        <v>0.0012997109903656711</v>
      </c>
      <c r="H85" s="21">
        <v>9.288228066645327E-06</v>
      </c>
      <c r="I85" s="21">
        <v>1.8365326374998219E-06</v>
      </c>
      <c r="J85" s="21">
        <v>0.0010763912413295981</v>
      </c>
      <c r="K85" s="21">
        <v>1.055091944430031E-05</v>
      </c>
      <c r="L85" s="21">
        <v>1.914645505291467E-06</v>
      </c>
      <c r="M85" s="21">
        <v>0.0006969736852525971</v>
      </c>
      <c r="N85" s="21">
        <v>1.152273511295542E-05</v>
      </c>
    </row>
    <row r="86" spans="1:14" ht="15">
      <c r="A86" s="20" t="s">
        <v>97</v>
      </c>
      <c r="B86" s="20" t="s">
        <v>303</v>
      </c>
      <c r="C86" s="20" t="s">
        <v>341</v>
      </c>
      <c r="D86" s="20" t="s">
        <v>332</v>
      </c>
      <c r="E86" s="20" t="s">
        <v>375</v>
      </c>
      <c r="F86" s="21">
        <v>0.00022093998985279282</v>
      </c>
      <c r="G86" s="21">
        <v>0.1348267077402422</v>
      </c>
      <c r="H86" s="21">
        <v>0.0009633734855203417</v>
      </c>
      <c r="I86" s="21">
        <v>0.00019049035757133577</v>
      </c>
      <c r="J86" s="21">
        <v>0.11175095220448204</v>
      </c>
      <c r="K86" s="21">
        <v>0.0010943407567130812</v>
      </c>
      <c r="L86" s="21">
        <v>0.0001986029229241426</v>
      </c>
      <c r="M86" s="21">
        <v>0.07246301510103025</v>
      </c>
      <c r="N86" s="21">
        <v>0.0011951366059791422</v>
      </c>
    </row>
    <row r="87" spans="1:14" ht="15">
      <c r="A87" s="20" t="s">
        <v>98</v>
      </c>
      <c r="B87" s="20" t="s">
        <v>303</v>
      </c>
      <c r="C87" s="20" t="s">
        <v>341</v>
      </c>
      <c r="D87" s="20" t="s">
        <v>332</v>
      </c>
      <c r="E87" s="20" t="s">
        <v>376</v>
      </c>
      <c r="F87" s="21">
        <v>6.734054443349612E-05</v>
      </c>
      <c r="G87" s="21">
        <v>0.013529244438919867</v>
      </c>
      <c r="H87" s="21">
        <v>0.00040050097127494386</v>
      </c>
      <c r="I87" s="21">
        <v>6.077377772364311E-05</v>
      </c>
      <c r="J87" s="21">
        <v>0.009120930574811007</v>
      </c>
      <c r="K87" s="21">
        <v>0.0004233297063515707</v>
      </c>
      <c r="L87" s="21">
        <v>6.631765680041574E-05</v>
      </c>
      <c r="M87" s="21">
        <v>0.008401626949961358</v>
      </c>
      <c r="N87" s="21">
        <v>0.00046122302065396435</v>
      </c>
    </row>
    <row r="88" spans="1:14" ht="15">
      <c r="A88" s="20" t="s">
        <v>99</v>
      </c>
      <c r="B88" s="20" t="s">
        <v>303</v>
      </c>
      <c r="C88" s="20" t="s">
        <v>341</v>
      </c>
      <c r="D88" s="20" t="s">
        <v>332</v>
      </c>
      <c r="E88" s="20" t="s">
        <v>333</v>
      </c>
      <c r="F88" s="21">
        <v>0.0007355177312481188</v>
      </c>
      <c r="G88" s="21">
        <v>0.23166422362897085</v>
      </c>
      <c r="H88" s="21">
        <v>0.005599204536548025</v>
      </c>
      <c r="I88" s="21">
        <v>0.0006570887135757661</v>
      </c>
      <c r="J88" s="21">
        <v>0.18447860117973688</v>
      </c>
      <c r="K88" s="21">
        <v>0.0058662442987824455</v>
      </c>
      <c r="L88" s="21">
        <v>0.0007065909666066359</v>
      </c>
      <c r="M88" s="21">
        <v>0.13765864557560947</v>
      </c>
      <c r="N88" s="21">
        <v>0.0063081628350257326</v>
      </c>
    </row>
    <row r="89" spans="1:14" ht="15">
      <c r="A89" s="20" t="s">
        <v>100</v>
      </c>
      <c r="B89" s="20" t="s">
        <v>303</v>
      </c>
      <c r="C89" s="20" t="s">
        <v>341</v>
      </c>
      <c r="D89" s="20" t="s">
        <v>332</v>
      </c>
      <c r="E89" s="20" t="s">
        <v>377</v>
      </c>
      <c r="F89" s="21">
        <v>0.0016099853328397603</v>
      </c>
      <c r="G89" s="21">
        <v>0.2703855497760731</v>
      </c>
      <c r="H89" s="21">
        <v>0.007759877950561205</v>
      </c>
      <c r="I89" s="21">
        <v>0.001387703518602989</v>
      </c>
      <c r="J89" s="21">
        <v>0.32020016775019094</v>
      </c>
      <c r="K89" s="21">
        <v>0.00886950322541058</v>
      </c>
      <c r="L89" s="21">
        <v>0.001454251147719974</v>
      </c>
      <c r="M89" s="21">
        <v>0.28384119057142415</v>
      </c>
      <c r="N89" s="21">
        <v>0.009460128244954083</v>
      </c>
    </row>
    <row r="90" spans="1:14" ht="15">
      <c r="A90" s="20" t="s">
        <v>101</v>
      </c>
      <c r="B90" s="20" t="s">
        <v>303</v>
      </c>
      <c r="C90" s="20" t="s">
        <v>341</v>
      </c>
      <c r="D90" s="20" t="s">
        <v>332</v>
      </c>
      <c r="E90" s="20" t="s">
        <v>378</v>
      </c>
      <c r="F90" s="21">
        <v>0.0003499530848161919</v>
      </c>
      <c r="G90" s="21">
        <v>0.2135557398896068</v>
      </c>
      <c r="H90" s="21">
        <v>0.0015259140800263366</v>
      </c>
      <c r="I90" s="21">
        <v>0.0003017229761164241</v>
      </c>
      <c r="J90" s="21">
        <v>0.17700543119133286</v>
      </c>
      <c r="K90" s="21">
        <v>0.0017333562732531618</v>
      </c>
      <c r="L90" s="21">
        <v>0.00031457257191243494</v>
      </c>
      <c r="M90" s="21">
        <v>0.11477616546410209</v>
      </c>
      <c r="N90" s="21">
        <v>0.0018930090517184368</v>
      </c>
    </row>
    <row r="91" spans="1:14" ht="15">
      <c r="A91" s="20" t="s">
        <v>102</v>
      </c>
      <c r="B91" s="20" t="s">
        <v>303</v>
      </c>
      <c r="C91" s="20" t="s">
        <v>341</v>
      </c>
      <c r="D91" s="20" t="s">
        <v>332</v>
      </c>
      <c r="E91" s="20" t="s">
        <v>379</v>
      </c>
      <c r="F91" s="21">
        <v>0.0005040517923175506</v>
      </c>
      <c r="G91" s="21">
        <v>0.2556799503759573</v>
      </c>
      <c r="H91" s="21">
        <v>0.002444283265417745</v>
      </c>
      <c r="I91" s="21">
        <v>0.00043877009264138903</v>
      </c>
      <c r="J91" s="21">
        <v>0.20847306991983877</v>
      </c>
      <c r="K91" s="21">
        <v>0.0026918428700954786</v>
      </c>
      <c r="L91" s="21">
        <v>0.00046285749500516506</v>
      </c>
      <c r="M91" s="21">
        <v>0.13912155224878894</v>
      </c>
      <c r="N91" s="21">
        <v>0.0029337990415389116</v>
      </c>
    </row>
    <row r="92" spans="1:14" ht="15">
      <c r="A92" s="20" t="s">
        <v>103</v>
      </c>
      <c r="B92" s="20" t="s">
        <v>303</v>
      </c>
      <c r="C92" s="20" t="s">
        <v>341</v>
      </c>
      <c r="D92" s="20" t="s">
        <v>332</v>
      </c>
      <c r="E92" s="20" t="s">
        <v>380</v>
      </c>
      <c r="F92" s="21">
        <v>0.0005713267267054006</v>
      </c>
      <c r="G92" s="21">
        <v>0.21748622673725812</v>
      </c>
      <c r="H92" s="21">
        <v>0.0031046323535198904</v>
      </c>
      <c r="I92" s="21">
        <v>0.0004922818512993022</v>
      </c>
      <c r="J92" s="21">
        <v>0.05866591124424733</v>
      </c>
      <c r="K92" s="21">
        <v>0.003394393069885826</v>
      </c>
      <c r="L92" s="21">
        <v>0.0005372685631619671</v>
      </c>
      <c r="M92" s="21">
        <v>0.061512644653280234</v>
      </c>
      <c r="N92" s="21">
        <v>0.003704915296230048</v>
      </c>
    </row>
    <row r="93" spans="1:14" ht="15">
      <c r="A93" s="20" t="s">
        <v>104</v>
      </c>
      <c r="B93" s="20" t="s">
        <v>303</v>
      </c>
      <c r="C93" s="20" t="s">
        <v>341</v>
      </c>
      <c r="D93" s="20" t="s">
        <v>334</v>
      </c>
      <c r="E93" s="20" t="s">
        <v>335</v>
      </c>
      <c r="F93" s="21">
        <v>1.6684990933387682</v>
      </c>
      <c r="G93" s="21">
        <v>346.2083108991421</v>
      </c>
      <c r="H93" s="21">
        <v>11.41827253398062</v>
      </c>
      <c r="I93" s="21">
        <v>1.6790580297093964</v>
      </c>
      <c r="J93" s="21">
        <v>259.3495415008861</v>
      </c>
      <c r="K93" s="21">
        <v>13.014838309491969</v>
      </c>
      <c r="L93" s="21">
        <v>1.9323647477685924</v>
      </c>
      <c r="M93" s="21">
        <v>252.80686146680176</v>
      </c>
      <c r="N93" s="21">
        <v>14.96101495959846</v>
      </c>
    </row>
    <row r="94" spans="1:14" ht="15">
      <c r="A94" s="20" t="s">
        <v>105</v>
      </c>
      <c r="B94" s="20" t="s">
        <v>303</v>
      </c>
      <c r="C94" s="20" t="s">
        <v>341</v>
      </c>
      <c r="D94" s="20" t="s">
        <v>334</v>
      </c>
      <c r="E94" s="20" t="s">
        <v>336</v>
      </c>
      <c r="F94" s="21">
        <v>0.4063221966631163</v>
      </c>
      <c r="G94" s="21">
        <v>93.92150421521356</v>
      </c>
      <c r="H94" s="21">
        <v>4.481420262748223</v>
      </c>
      <c r="I94" s="21">
        <v>0.41975268935969495</v>
      </c>
      <c r="J94" s="21">
        <v>65.81571882855124</v>
      </c>
      <c r="K94" s="21">
        <v>4.724827207354527</v>
      </c>
      <c r="L94" s="21">
        <v>0.481667876304157</v>
      </c>
      <c r="M94" s="21">
        <v>66.89178267463289</v>
      </c>
      <c r="N94" s="21">
        <v>5.4405091650210196</v>
      </c>
    </row>
    <row r="95" spans="1:14" ht="15">
      <c r="A95" s="20" t="s">
        <v>106</v>
      </c>
      <c r="B95" s="20" t="s">
        <v>303</v>
      </c>
      <c r="C95" s="20" t="s">
        <v>341</v>
      </c>
      <c r="D95" s="20" t="s">
        <v>334</v>
      </c>
      <c r="E95" s="20" t="s">
        <v>337</v>
      </c>
      <c r="F95" s="21">
        <v>0.2203907014157979</v>
      </c>
      <c r="G95" s="21">
        <v>59.44356050713546</v>
      </c>
      <c r="H95" s="21">
        <v>2.093452778746346</v>
      </c>
      <c r="I95" s="21">
        <v>0.22202278292559133</v>
      </c>
      <c r="J95" s="21">
        <v>33.120709989584334</v>
      </c>
      <c r="K95" s="21">
        <v>2.2244488888012115</v>
      </c>
      <c r="L95" s="21">
        <v>0.2549145795743616</v>
      </c>
      <c r="M95" s="21">
        <v>33.94521081823923</v>
      </c>
      <c r="N95" s="21">
        <v>2.561185716071444</v>
      </c>
    </row>
    <row r="96" spans="1:14" ht="15">
      <c r="A96" s="20" t="s">
        <v>107</v>
      </c>
      <c r="B96" s="20" t="s">
        <v>303</v>
      </c>
      <c r="C96" s="20" t="s">
        <v>341</v>
      </c>
      <c r="D96" s="20" t="s">
        <v>334</v>
      </c>
      <c r="E96" s="20" t="s">
        <v>381</v>
      </c>
      <c r="F96" s="21">
        <v>0.47200898345942177</v>
      </c>
      <c r="G96" s="21">
        <v>114.3496736192666</v>
      </c>
      <c r="H96" s="21">
        <v>2.9444861532487487</v>
      </c>
      <c r="I96" s="21">
        <v>0.47753324804871283</v>
      </c>
      <c r="J96" s="21">
        <v>68.0167844870808</v>
      </c>
      <c r="K96" s="21">
        <v>3.6093326925221927</v>
      </c>
      <c r="L96" s="21">
        <v>0.5489706163777176</v>
      </c>
      <c r="M96" s="21">
        <v>73.09550508554996</v>
      </c>
      <c r="N96" s="21">
        <v>4.155911499105285</v>
      </c>
    </row>
    <row r="97" spans="1:14" ht="15">
      <c r="A97" s="20" t="s">
        <v>108</v>
      </c>
      <c r="B97" s="20" t="s">
        <v>303</v>
      </c>
      <c r="C97" s="20" t="s">
        <v>341</v>
      </c>
      <c r="D97" s="20" t="s">
        <v>334</v>
      </c>
      <c r="E97" s="20" t="s">
        <v>382</v>
      </c>
      <c r="F97" s="21">
        <v>0.7252648655264404</v>
      </c>
      <c r="G97" s="21">
        <v>142.9836137949664</v>
      </c>
      <c r="H97" s="21">
        <v>7.336455975993963</v>
      </c>
      <c r="I97" s="21">
        <v>0.7545785852285801</v>
      </c>
      <c r="J97" s="21">
        <v>103.86123075924213</v>
      </c>
      <c r="K97" s="21">
        <v>8.103334023365031</v>
      </c>
      <c r="L97" s="21">
        <v>0.8686406791603363</v>
      </c>
      <c r="M97" s="21">
        <v>114.92378018265617</v>
      </c>
      <c r="N97" s="21">
        <v>9.331642240354403</v>
      </c>
    </row>
    <row r="98" spans="1:14" ht="15">
      <c r="A98" s="20" t="s">
        <v>109</v>
      </c>
      <c r="B98" s="20" t="s">
        <v>303</v>
      </c>
      <c r="C98" s="20" t="s">
        <v>341</v>
      </c>
      <c r="D98" s="20" t="s">
        <v>334</v>
      </c>
      <c r="E98" s="20" t="s">
        <v>338</v>
      </c>
      <c r="F98" s="21">
        <v>0.03442049876988408</v>
      </c>
      <c r="G98" s="21">
        <v>6.841132213018196</v>
      </c>
      <c r="H98" s="21">
        <v>0.28817703479468365</v>
      </c>
      <c r="I98" s="21">
        <v>0.03543558365155059</v>
      </c>
      <c r="J98" s="21">
        <v>4.831514992792532</v>
      </c>
      <c r="K98" s="21">
        <v>0.3214770099845784</v>
      </c>
      <c r="L98" s="21">
        <v>0.04078312629994532</v>
      </c>
      <c r="M98" s="21">
        <v>5.490938429701013</v>
      </c>
      <c r="N98" s="21">
        <v>0.3701356589638788</v>
      </c>
    </row>
    <row r="99" spans="1:14" ht="15">
      <c r="A99" s="20" t="s">
        <v>110</v>
      </c>
      <c r="B99" s="20" t="s">
        <v>303</v>
      </c>
      <c r="C99" s="20" t="s">
        <v>341</v>
      </c>
      <c r="D99" s="20" t="s">
        <v>339</v>
      </c>
      <c r="E99" s="20" t="s">
        <v>383</v>
      </c>
      <c r="F99" s="21">
        <v>0.013969043398604957</v>
      </c>
      <c r="G99" s="21">
        <v>3.0356502660024516</v>
      </c>
      <c r="H99" s="21">
        <v>0.08176774273895754</v>
      </c>
      <c r="I99" s="21">
        <v>0.013848608509501356</v>
      </c>
      <c r="J99" s="21">
        <v>2.6163436369610693</v>
      </c>
      <c r="K99" s="21">
        <v>0.0915774327310775</v>
      </c>
      <c r="L99" s="21">
        <v>0.016102505005919497</v>
      </c>
      <c r="M99" s="21">
        <v>2.172909225195589</v>
      </c>
      <c r="N99" s="21">
        <v>0.10565460590423209</v>
      </c>
    </row>
    <row r="100" spans="1:14" ht="15">
      <c r="A100" s="20" t="s">
        <v>111</v>
      </c>
      <c r="B100" s="20" t="s">
        <v>303</v>
      </c>
      <c r="C100" s="20" t="s">
        <v>341</v>
      </c>
      <c r="D100" s="20" t="s">
        <v>339</v>
      </c>
      <c r="E100" s="20" t="s">
        <v>384</v>
      </c>
      <c r="F100" s="21">
        <v>0.0001509636829612595</v>
      </c>
      <c r="G100" s="21">
        <v>0.026994753154010735</v>
      </c>
      <c r="H100" s="21">
        <v>0.002467741692532756</v>
      </c>
      <c r="I100" s="21">
        <v>0.00016266914403185981</v>
      </c>
      <c r="J100" s="21">
        <v>0.022708747652031288</v>
      </c>
      <c r="K100" s="21">
        <v>0.00241926149514186</v>
      </c>
      <c r="L100" s="21">
        <v>0.00018967283007078925</v>
      </c>
      <c r="M100" s="21">
        <v>0.026474146214157793</v>
      </c>
      <c r="N100" s="21">
        <v>0.00282120234225186</v>
      </c>
    </row>
    <row r="101" spans="1:14" ht="15">
      <c r="A101" s="20" t="s">
        <v>112</v>
      </c>
      <c r="B101" s="20" t="s">
        <v>303</v>
      </c>
      <c r="C101" s="20" t="s">
        <v>341</v>
      </c>
      <c r="D101" s="20" t="s">
        <v>317</v>
      </c>
      <c r="E101" s="20" t="s">
        <v>385</v>
      </c>
      <c r="F101" s="21">
        <v>0.0015258829999999994</v>
      </c>
      <c r="G101" s="21">
        <v>0.30107896</v>
      </c>
      <c r="H101" s="21">
        <v>0.011195414999999998</v>
      </c>
      <c r="I101" s="21">
        <v>0.0012701450999999993</v>
      </c>
      <c r="J101" s="21">
        <v>0.18481120000000006</v>
      </c>
      <c r="K101" s="21">
        <v>0.011301143999999999</v>
      </c>
      <c r="L101" s="21">
        <v>0.0012901036</v>
      </c>
      <c r="M101" s="21">
        <v>0.18771516999999996</v>
      </c>
      <c r="N101" s="21">
        <v>0.011478729000000012</v>
      </c>
    </row>
    <row r="102" spans="1:14" ht="15">
      <c r="A102" s="20" t="s">
        <v>113</v>
      </c>
      <c r="B102" s="20" t="s">
        <v>303</v>
      </c>
      <c r="C102" s="20" t="s">
        <v>386</v>
      </c>
      <c r="D102" s="20" t="s">
        <v>305</v>
      </c>
      <c r="E102" s="20" t="s">
        <v>309</v>
      </c>
      <c r="F102" s="21">
        <v>0.001241623679999999</v>
      </c>
      <c r="G102" s="21">
        <v>0.9850864800000019</v>
      </c>
      <c r="H102" s="21">
        <v>0.00557982389999999</v>
      </c>
      <c r="I102" s="21">
        <v>0.0012384877500000008</v>
      </c>
      <c r="J102" s="21">
        <v>0.6509378399999982</v>
      </c>
      <c r="K102" s="21">
        <v>0.0059688105000000055</v>
      </c>
      <c r="L102" s="21">
        <v>0.0012407162100000024</v>
      </c>
      <c r="M102" s="21">
        <v>0.4078221599999997</v>
      </c>
      <c r="N102" s="21">
        <v>0.006281964</v>
      </c>
    </row>
    <row r="103" spans="1:14" ht="15">
      <c r="A103" s="20" t="s">
        <v>114</v>
      </c>
      <c r="B103" s="20" t="s">
        <v>303</v>
      </c>
      <c r="C103" s="20" t="s">
        <v>386</v>
      </c>
      <c r="D103" s="20" t="s">
        <v>310</v>
      </c>
      <c r="E103" s="20" t="s">
        <v>343</v>
      </c>
      <c r="F103" s="21">
        <v>0.0030444231218695428</v>
      </c>
      <c r="G103" s="21">
        <v>1.7823283175002334</v>
      </c>
      <c r="H103" s="21">
        <v>0.014762867642530885</v>
      </c>
      <c r="I103" s="21">
        <v>0.003236487888991423</v>
      </c>
      <c r="J103" s="21">
        <v>0.47571476982693867</v>
      </c>
      <c r="K103" s="21">
        <v>0.01723134476047034</v>
      </c>
      <c r="L103" s="21">
        <v>0.0035482829526238113</v>
      </c>
      <c r="M103" s="21">
        <v>0.3248998067504757</v>
      </c>
      <c r="N103" s="21">
        <v>0.019071561240906754</v>
      </c>
    </row>
    <row r="104" spans="1:14" ht="15">
      <c r="A104" s="20" t="s">
        <v>115</v>
      </c>
      <c r="B104" s="20" t="s">
        <v>303</v>
      </c>
      <c r="C104" s="20" t="s">
        <v>386</v>
      </c>
      <c r="D104" s="20" t="s">
        <v>310</v>
      </c>
      <c r="E104" s="20" t="s">
        <v>344</v>
      </c>
      <c r="F104" s="21">
        <v>0.004939269376344608</v>
      </c>
      <c r="G104" s="21">
        <v>2.273625496318033</v>
      </c>
      <c r="H104" s="21">
        <v>0.02505020460518615</v>
      </c>
      <c r="I104" s="21">
        <v>0.0053997700149693625</v>
      </c>
      <c r="J104" s="21">
        <v>0.5180161683291536</v>
      </c>
      <c r="K104" s="21">
        <v>0.029229254512161355</v>
      </c>
      <c r="L104" s="21">
        <v>0.005969092269227076</v>
      </c>
      <c r="M104" s="21">
        <v>0.5176570620568389</v>
      </c>
      <c r="N104" s="21">
        <v>0.032344666591526024</v>
      </c>
    </row>
    <row r="105" spans="1:14" ht="15">
      <c r="A105" s="20" t="s">
        <v>116</v>
      </c>
      <c r="B105" s="20" t="s">
        <v>303</v>
      </c>
      <c r="C105" s="20" t="s">
        <v>386</v>
      </c>
      <c r="D105" s="20" t="s">
        <v>310</v>
      </c>
      <c r="E105" s="20" t="s">
        <v>313</v>
      </c>
      <c r="F105" s="21">
        <v>0.0008377436885794141</v>
      </c>
      <c r="G105" s="21">
        <v>0.597992698894901</v>
      </c>
      <c r="H105" s="21">
        <v>0.0038657893756989365</v>
      </c>
      <c r="I105" s="21">
        <v>0.000882165582697332</v>
      </c>
      <c r="J105" s="21">
        <v>0.2634036095714958</v>
      </c>
      <c r="K105" s="21">
        <v>0.004514847008087466</v>
      </c>
      <c r="L105" s="21">
        <v>0.0009480784989077201</v>
      </c>
      <c r="M105" s="21">
        <v>0.139622010656603</v>
      </c>
      <c r="N105" s="21">
        <v>0.004997869309999059</v>
      </c>
    </row>
    <row r="106" spans="1:14" ht="15">
      <c r="A106" s="20" t="s">
        <v>117</v>
      </c>
      <c r="B106" s="20" t="s">
        <v>303</v>
      </c>
      <c r="C106" s="20" t="s">
        <v>386</v>
      </c>
      <c r="D106" s="20" t="s">
        <v>310</v>
      </c>
      <c r="E106" s="20" t="s">
        <v>345</v>
      </c>
      <c r="F106" s="21">
        <v>0.0005264700399843534</v>
      </c>
      <c r="G106" s="21">
        <v>0.29447952891386586</v>
      </c>
      <c r="H106" s="21">
        <v>0.0025803430388528603</v>
      </c>
      <c r="I106" s="21">
        <v>0.0005632398101766427</v>
      </c>
      <c r="J106" s="21">
        <v>0.07717894461754174</v>
      </c>
      <c r="K106" s="21">
        <v>0.003011575937572437</v>
      </c>
      <c r="L106" s="21">
        <v>0.0006188236987057213</v>
      </c>
      <c r="M106" s="21">
        <v>0.05754053701693846</v>
      </c>
      <c r="N106" s="21">
        <v>0.003332978577310397</v>
      </c>
    </row>
    <row r="107" spans="1:14" ht="15">
      <c r="A107" s="20" t="s">
        <v>118</v>
      </c>
      <c r="B107" s="20" t="s">
        <v>303</v>
      </c>
      <c r="C107" s="20" t="s">
        <v>386</v>
      </c>
      <c r="D107" s="20" t="s">
        <v>310</v>
      </c>
      <c r="E107" s="20" t="s">
        <v>346</v>
      </c>
      <c r="F107" s="21">
        <v>0.00937659498361108</v>
      </c>
      <c r="G107" s="21">
        <v>5.644126372910731</v>
      </c>
      <c r="H107" s="21">
        <v>0.04522847735531158</v>
      </c>
      <c r="I107" s="21">
        <v>0.009923392779063053</v>
      </c>
      <c r="J107" s="21">
        <v>1.4940642912232986</v>
      </c>
      <c r="K107" s="21">
        <v>0.05279254132087848</v>
      </c>
      <c r="L107" s="21">
        <v>0.010871910094722407</v>
      </c>
      <c r="M107" s="21">
        <v>0.9898990684923177</v>
      </c>
      <c r="N107" s="21">
        <v>0.05843152536513326</v>
      </c>
    </row>
    <row r="108" spans="1:14" ht="15">
      <c r="A108" s="20" t="s">
        <v>119</v>
      </c>
      <c r="B108" s="20" t="s">
        <v>303</v>
      </c>
      <c r="C108" s="20" t="s">
        <v>386</v>
      </c>
      <c r="D108" s="20" t="s">
        <v>310</v>
      </c>
      <c r="E108" s="20" t="s">
        <v>347</v>
      </c>
      <c r="F108" s="21">
        <v>0.0032767113575375597</v>
      </c>
      <c r="G108" s="21">
        <v>2.5384762361879547</v>
      </c>
      <c r="H108" s="21">
        <v>0.014714751778608724</v>
      </c>
      <c r="I108" s="21">
        <v>0.0035465771026200405</v>
      </c>
      <c r="J108" s="21">
        <v>1.7205142851711752</v>
      </c>
      <c r="K108" s="21">
        <v>0.01719045686557733</v>
      </c>
      <c r="L108" s="21">
        <v>0.00374588159518899</v>
      </c>
      <c r="M108" s="21">
        <v>1.08272613631266</v>
      </c>
      <c r="N108" s="21">
        <v>0.01904181435307757</v>
      </c>
    </row>
    <row r="109" spans="1:14" ht="15">
      <c r="A109" s="20" t="s">
        <v>120</v>
      </c>
      <c r="B109" s="20" t="s">
        <v>303</v>
      </c>
      <c r="C109" s="20" t="s">
        <v>386</v>
      </c>
      <c r="D109" s="20" t="s">
        <v>310</v>
      </c>
      <c r="E109" s="20" t="s">
        <v>315</v>
      </c>
      <c r="F109" s="21">
        <v>0.008299601992562921</v>
      </c>
      <c r="G109" s="21">
        <v>2.923004125550192</v>
      </c>
      <c r="H109" s="21">
        <v>0.04381950909685174</v>
      </c>
      <c r="I109" s="21">
        <v>0.009337279495399189</v>
      </c>
      <c r="J109" s="21">
        <v>0.825300248591385</v>
      </c>
      <c r="K109" s="21">
        <v>0.0511238483033745</v>
      </c>
      <c r="L109" s="21">
        <v>0.010330055581850328</v>
      </c>
      <c r="M109" s="21">
        <v>0.9016787131254597</v>
      </c>
      <c r="N109" s="21">
        <v>0.056568864050966165</v>
      </c>
    </row>
    <row r="110" spans="1:14" ht="15">
      <c r="A110" s="20" t="s">
        <v>121</v>
      </c>
      <c r="B110" s="20" t="s">
        <v>303</v>
      </c>
      <c r="C110" s="20" t="s">
        <v>386</v>
      </c>
      <c r="D110" s="20" t="s">
        <v>310</v>
      </c>
      <c r="E110" s="20" t="s">
        <v>349</v>
      </c>
      <c r="F110" s="21">
        <v>0.0034092770257960195</v>
      </c>
      <c r="G110" s="21">
        <v>2.4306291858188347</v>
      </c>
      <c r="H110" s="21">
        <v>0.01574481490074559</v>
      </c>
      <c r="I110" s="21">
        <v>0.0035869021832338607</v>
      </c>
      <c r="J110" s="21">
        <v>1.0556598500306338</v>
      </c>
      <c r="K110" s="21">
        <v>0.018388711538217563</v>
      </c>
      <c r="L110" s="21">
        <v>0.0038449561555075856</v>
      </c>
      <c r="M110" s="21">
        <v>0.498028516902253</v>
      </c>
      <c r="N110" s="21">
        <v>0.020353826369254407</v>
      </c>
    </row>
    <row r="111" spans="1:14" ht="15">
      <c r="A111" s="20" t="s">
        <v>122</v>
      </c>
      <c r="B111" s="20" t="s">
        <v>303</v>
      </c>
      <c r="C111" s="20" t="s">
        <v>386</v>
      </c>
      <c r="D111" s="20" t="s">
        <v>310</v>
      </c>
      <c r="E111" s="20" t="s">
        <v>316</v>
      </c>
      <c r="F111" s="21">
        <v>0.0005670028289259118</v>
      </c>
      <c r="G111" s="21">
        <v>0.39916889031482733</v>
      </c>
      <c r="H111" s="21">
        <v>0.002627510488303329</v>
      </c>
      <c r="I111" s="21">
        <v>0.0005943019125388819</v>
      </c>
      <c r="J111" s="21">
        <v>0.15873467634960897</v>
      </c>
      <c r="K111" s="21">
        <v>0.00306851408705684</v>
      </c>
      <c r="L111" s="21">
        <v>0.0006403312789368457</v>
      </c>
      <c r="M111" s="21">
        <v>0.07813510828633247</v>
      </c>
      <c r="N111" s="21">
        <v>0.0033964273741050044</v>
      </c>
    </row>
    <row r="112" spans="1:14" ht="15">
      <c r="A112" s="20" t="s">
        <v>123</v>
      </c>
      <c r="B112" s="20" t="s">
        <v>303</v>
      </c>
      <c r="C112" s="20" t="s">
        <v>386</v>
      </c>
      <c r="D112" s="20" t="s">
        <v>310</v>
      </c>
      <c r="E112" s="20" t="s">
        <v>350</v>
      </c>
      <c r="F112" s="21">
        <v>0.006051600564123852</v>
      </c>
      <c r="G112" s="21">
        <v>3.8956127539720984</v>
      </c>
      <c r="H112" s="21">
        <v>0.02872673558304082</v>
      </c>
      <c r="I112" s="21">
        <v>0.006341213214887365</v>
      </c>
      <c r="J112" s="21">
        <v>1.0730316724193603</v>
      </c>
      <c r="K112" s="21">
        <v>0.03353438184525397</v>
      </c>
      <c r="L112" s="21">
        <v>0.0069281453617504015</v>
      </c>
      <c r="M112" s="21">
        <v>0.6469316099975495</v>
      </c>
      <c r="N112" s="21">
        <v>0.037118784143059684</v>
      </c>
    </row>
    <row r="113" spans="1:14" ht="15">
      <c r="A113" s="20" t="s">
        <v>124</v>
      </c>
      <c r="B113" s="20" t="s">
        <v>303</v>
      </c>
      <c r="C113" s="20" t="s">
        <v>386</v>
      </c>
      <c r="D113" s="20" t="s">
        <v>310</v>
      </c>
      <c r="E113" s="20" t="s">
        <v>351</v>
      </c>
      <c r="F113" s="21">
        <v>0.014632235325038183</v>
      </c>
      <c r="G113" s="21">
        <v>8.238310665001414</v>
      </c>
      <c r="H113" s="21">
        <v>0.07168434768796303</v>
      </c>
      <c r="I113" s="21">
        <v>0.015551248759158254</v>
      </c>
      <c r="J113" s="21">
        <v>1.6481279155416142</v>
      </c>
      <c r="K113" s="21">
        <v>0.0836550974642567</v>
      </c>
      <c r="L113" s="21">
        <v>0.017166133263643135</v>
      </c>
      <c r="M113" s="21">
        <v>1.4843680700470356</v>
      </c>
      <c r="N113" s="21">
        <v>0.0925770268454426</v>
      </c>
    </row>
    <row r="114" spans="1:14" ht="15">
      <c r="A114" s="20" t="s">
        <v>125</v>
      </c>
      <c r="B114" s="20" t="s">
        <v>303</v>
      </c>
      <c r="C114" s="20" t="s">
        <v>386</v>
      </c>
      <c r="D114" s="20" t="s">
        <v>310</v>
      </c>
      <c r="E114" s="20" t="s">
        <v>352</v>
      </c>
      <c r="F114" s="21">
        <v>0.0015213135672654348</v>
      </c>
      <c r="G114" s="21">
        <v>0.7571748985082484</v>
      </c>
      <c r="H114" s="21">
        <v>0.00763043849484211</v>
      </c>
      <c r="I114" s="21">
        <v>0.0016449872055535892</v>
      </c>
      <c r="J114" s="21">
        <v>0.15262763578775573</v>
      </c>
      <c r="K114" s="21">
        <v>0.00890343623675935</v>
      </c>
      <c r="L114" s="21">
        <v>0.00181963592329692</v>
      </c>
      <c r="M114" s="21">
        <v>0.1577312265398058</v>
      </c>
      <c r="N114" s="21">
        <v>0.009852616162904126</v>
      </c>
    </row>
    <row r="115" spans="1:14" ht="15">
      <c r="A115" s="20" t="s">
        <v>126</v>
      </c>
      <c r="B115" s="20" t="s">
        <v>303</v>
      </c>
      <c r="C115" s="20" t="s">
        <v>386</v>
      </c>
      <c r="D115" s="20" t="s">
        <v>310</v>
      </c>
      <c r="E115" s="20" t="s">
        <v>353</v>
      </c>
      <c r="F115" s="21">
        <v>0.01259372649351777</v>
      </c>
      <c r="G115" s="21">
        <v>8.584385609244997</v>
      </c>
      <c r="H115" s="21">
        <v>0.05887191841507214</v>
      </c>
      <c r="I115" s="21">
        <v>0.013334296483559242</v>
      </c>
      <c r="J115" s="21">
        <v>3.596849410802715</v>
      </c>
      <c r="K115" s="21">
        <v>0.0687488918625602</v>
      </c>
      <c r="L115" s="21">
        <v>0.014346540968602136</v>
      </c>
      <c r="M115" s="21">
        <v>1.8401080057963057</v>
      </c>
      <c r="N115" s="21">
        <v>0.07609298289199735</v>
      </c>
    </row>
    <row r="116" spans="1:14" ht="15">
      <c r="A116" s="20" t="s">
        <v>127</v>
      </c>
      <c r="B116" s="20" t="s">
        <v>303</v>
      </c>
      <c r="C116" s="20" t="s">
        <v>386</v>
      </c>
      <c r="D116" s="20" t="s">
        <v>310</v>
      </c>
      <c r="E116" s="20" t="s">
        <v>355</v>
      </c>
      <c r="F116" s="21">
        <v>0.005141359390788004</v>
      </c>
      <c r="G116" s="21">
        <v>3.742010908224713</v>
      </c>
      <c r="H116" s="21">
        <v>0.023584644408468258</v>
      </c>
      <c r="I116" s="21">
        <v>0.0054411712206447315</v>
      </c>
      <c r="J116" s="21">
        <v>1.8388741917921574</v>
      </c>
      <c r="K116" s="21">
        <v>0.02754861387558484</v>
      </c>
      <c r="L116" s="21">
        <v>0.005791508919186538</v>
      </c>
      <c r="M116" s="21">
        <v>0.8541699997404097</v>
      </c>
      <c r="N116" s="21">
        <v>0.030494121744211466</v>
      </c>
    </row>
    <row r="117" spans="1:14" ht="15">
      <c r="A117" s="20" t="s">
        <v>128</v>
      </c>
      <c r="B117" s="20" t="s">
        <v>303</v>
      </c>
      <c r="C117" s="20" t="s">
        <v>386</v>
      </c>
      <c r="D117" s="20" t="s">
        <v>317</v>
      </c>
      <c r="E117" s="20" t="s">
        <v>356</v>
      </c>
      <c r="F117" s="21">
        <v>0.03727601490172499</v>
      </c>
      <c r="G117" s="21">
        <v>26.256507029804936</v>
      </c>
      <c r="H117" s="21">
        <v>0.17209733380556108</v>
      </c>
      <c r="I117" s="21">
        <v>0.04158946157718927</v>
      </c>
      <c r="J117" s="21">
        <v>13.221348501355429</v>
      </c>
      <c r="K117" s="21">
        <v>0.21119038728536121</v>
      </c>
      <c r="L117" s="21">
        <v>0.045484853563634665</v>
      </c>
      <c r="M117" s="21">
        <v>6.682038140678668</v>
      </c>
      <c r="N117" s="21">
        <v>0.23972596938957472</v>
      </c>
    </row>
    <row r="118" spans="1:14" ht="15">
      <c r="A118" s="20" t="s">
        <v>129</v>
      </c>
      <c r="B118" s="20" t="s">
        <v>303</v>
      </c>
      <c r="C118" s="20" t="s">
        <v>386</v>
      </c>
      <c r="D118" s="20" t="s">
        <v>317</v>
      </c>
      <c r="E118" s="20" t="s">
        <v>357</v>
      </c>
      <c r="F118" s="21">
        <v>3.3512801058799178</v>
      </c>
      <c r="G118" s="21">
        <v>1875.8667088498496</v>
      </c>
      <c r="H118" s="21">
        <v>16.392735442367798</v>
      </c>
      <c r="I118" s="21">
        <v>3.7423196297181605</v>
      </c>
      <c r="J118" s="21">
        <v>397.18714461231025</v>
      </c>
      <c r="K118" s="21">
        <v>20.09981296956549</v>
      </c>
      <c r="L118" s="21">
        <v>4.232411294862845</v>
      </c>
      <c r="M118" s="21">
        <v>365.6909506871515</v>
      </c>
      <c r="N118" s="21">
        <v>22.79600611970024</v>
      </c>
    </row>
    <row r="119" spans="1:14" ht="15">
      <c r="A119" s="20" t="s">
        <v>130</v>
      </c>
      <c r="B119" s="20" t="s">
        <v>303</v>
      </c>
      <c r="C119" s="20" t="s">
        <v>386</v>
      </c>
      <c r="D119" s="20" t="s">
        <v>317</v>
      </c>
      <c r="E119" s="20" t="s">
        <v>318</v>
      </c>
      <c r="F119" s="21">
        <v>0.024548082697897954</v>
      </c>
      <c r="G119" s="21">
        <v>10.273517722198106</v>
      </c>
      <c r="H119" s="21">
        <v>0.1264584739547933</v>
      </c>
      <c r="I119" s="21">
        <v>0.02853176634140826</v>
      </c>
      <c r="J119" s="21">
        <v>2.715926987274947</v>
      </c>
      <c r="K119" s="21">
        <v>0.15499742810085818</v>
      </c>
      <c r="L119" s="21">
        <v>0.03231402639392023</v>
      </c>
      <c r="M119" s="21">
        <v>2.8088090222952204</v>
      </c>
      <c r="N119" s="21">
        <v>0.1757559158597234</v>
      </c>
    </row>
    <row r="120" spans="1:14" ht="15">
      <c r="A120" s="20" t="s">
        <v>131</v>
      </c>
      <c r="B120" s="20" t="s">
        <v>303</v>
      </c>
      <c r="C120" s="20" t="s">
        <v>386</v>
      </c>
      <c r="D120" s="20" t="s">
        <v>317</v>
      </c>
      <c r="E120" s="20" t="s">
        <v>319</v>
      </c>
      <c r="F120" s="21">
        <v>0.007687329286307841</v>
      </c>
      <c r="G120" s="21">
        <v>3.813819944865686</v>
      </c>
      <c r="H120" s="21">
        <v>0.038423972476350224</v>
      </c>
      <c r="I120" s="21">
        <v>0.008733584788300488</v>
      </c>
      <c r="J120" s="21">
        <v>0.8508317155577333</v>
      </c>
      <c r="K120" s="21">
        <v>0.047107840676368994</v>
      </c>
      <c r="L120" s="21">
        <v>0.009890977322443224</v>
      </c>
      <c r="M120" s="21">
        <v>0.8560671616265425</v>
      </c>
      <c r="N120" s="21">
        <v>0.05342219433479118</v>
      </c>
    </row>
    <row r="121" spans="1:14" ht="15">
      <c r="A121" s="20" t="s">
        <v>132</v>
      </c>
      <c r="B121" s="20" t="s">
        <v>303</v>
      </c>
      <c r="C121" s="20" t="s">
        <v>386</v>
      </c>
      <c r="D121" s="20" t="s">
        <v>317</v>
      </c>
      <c r="E121" s="20" t="s">
        <v>358</v>
      </c>
      <c r="F121" s="21">
        <v>0.0020082826591286645</v>
      </c>
      <c r="G121" s="21">
        <v>1.3985954626143828</v>
      </c>
      <c r="H121" s="21">
        <v>0.009304917408423045</v>
      </c>
      <c r="I121" s="21">
        <v>0.0022112962931209327</v>
      </c>
      <c r="J121" s="21">
        <v>0.5731274750498638</v>
      </c>
      <c r="K121" s="21">
        <v>0.011413780348741626</v>
      </c>
      <c r="L121" s="21">
        <v>0.0024442259032114192</v>
      </c>
      <c r="M121" s="21">
        <v>0.2932471740250746</v>
      </c>
      <c r="N121" s="21">
        <v>0.012956509975222946</v>
      </c>
    </row>
    <row r="122" spans="1:14" ht="15">
      <c r="A122" s="20" t="s">
        <v>133</v>
      </c>
      <c r="B122" s="20" t="s">
        <v>303</v>
      </c>
      <c r="C122" s="20" t="s">
        <v>386</v>
      </c>
      <c r="D122" s="20" t="s">
        <v>317</v>
      </c>
      <c r="E122" s="20" t="s">
        <v>360</v>
      </c>
      <c r="F122" s="21">
        <v>0.014537259469084704</v>
      </c>
      <c r="G122" s="21">
        <v>4.589652962431897</v>
      </c>
      <c r="H122" s="21">
        <v>0.07734161172430941</v>
      </c>
      <c r="I122" s="21">
        <v>0.017389796082167976</v>
      </c>
      <c r="J122" s="21">
        <v>1.5134134114849676</v>
      </c>
      <c r="K122" s="21">
        <v>0.0947717182284097</v>
      </c>
      <c r="L122" s="21">
        <v>0.019712127249190307</v>
      </c>
      <c r="M122" s="21">
        <v>1.7157688321014208</v>
      </c>
      <c r="N122" s="21">
        <v>0.1074531512772175</v>
      </c>
    </row>
    <row r="123" spans="1:14" ht="15">
      <c r="A123" s="20" t="s">
        <v>134</v>
      </c>
      <c r="B123" s="20" t="s">
        <v>303</v>
      </c>
      <c r="C123" s="20" t="s">
        <v>386</v>
      </c>
      <c r="D123" s="20" t="s">
        <v>320</v>
      </c>
      <c r="E123" s="20" t="s">
        <v>369</v>
      </c>
      <c r="F123" s="21">
        <v>0.06743197607640365</v>
      </c>
      <c r="G123" s="21">
        <v>35.2757710971415</v>
      </c>
      <c r="H123" s="21">
        <v>0.3345433815755633</v>
      </c>
      <c r="I123" s="21">
        <v>0.0725926559453511</v>
      </c>
      <c r="J123" s="21">
        <v>7.258776063122226</v>
      </c>
      <c r="K123" s="21">
        <v>0.3911955541388719</v>
      </c>
      <c r="L123" s="21">
        <v>0.08056871746862215</v>
      </c>
      <c r="M123" s="21">
        <v>6.970212088378784</v>
      </c>
      <c r="N123" s="21">
        <v>0.43485168063541163</v>
      </c>
    </row>
    <row r="124" spans="1:14" ht="15">
      <c r="A124" s="20" t="s">
        <v>135</v>
      </c>
      <c r="B124" s="20" t="s">
        <v>303</v>
      </c>
      <c r="C124" s="20" t="s">
        <v>386</v>
      </c>
      <c r="D124" s="20" t="s">
        <v>332</v>
      </c>
      <c r="E124" s="20" t="s">
        <v>379</v>
      </c>
      <c r="F124" s="21">
        <v>4.4047133492621656E-06</v>
      </c>
      <c r="G124" s="21">
        <v>0.0035640810980823237</v>
      </c>
      <c r="H124" s="21">
        <v>1.9806112630807265E-05</v>
      </c>
      <c r="I124" s="21">
        <v>4.118135651036374E-06</v>
      </c>
      <c r="J124" s="21">
        <v>0.0022896350268321224</v>
      </c>
      <c r="K124" s="21">
        <v>1.9806112330807264E-05</v>
      </c>
      <c r="L124" s="21">
        <v>3.915041467537852E-06</v>
      </c>
      <c r="M124" s="21">
        <v>0.0013825691943576113</v>
      </c>
      <c r="N124" s="21">
        <v>1.979381523080727E-05</v>
      </c>
    </row>
    <row r="125" spans="1:14" ht="15">
      <c r="A125" s="20" t="s">
        <v>136</v>
      </c>
      <c r="B125" s="20" t="s">
        <v>303</v>
      </c>
      <c r="C125" s="20" t="s">
        <v>386</v>
      </c>
      <c r="D125" s="20" t="s">
        <v>332</v>
      </c>
      <c r="E125" s="20" t="s">
        <v>380</v>
      </c>
      <c r="F125" s="21">
        <v>2.0616787750544226E-06</v>
      </c>
      <c r="G125" s="21">
        <v>0.00106745688512774</v>
      </c>
      <c r="H125" s="21">
        <v>1.0302080112144793E-05</v>
      </c>
      <c r="I125" s="21">
        <v>1.901302389321379E-06</v>
      </c>
      <c r="J125" s="21">
        <v>0.0001752909431730597</v>
      </c>
      <c r="K125" s="21">
        <v>1.0302080112144788E-05</v>
      </c>
      <c r="L125" s="21">
        <v>1.9003630205167485E-06</v>
      </c>
      <c r="M125" s="21">
        <v>0.00016478737995622114</v>
      </c>
      <c r="N125" s="21">
        <v>1.029568365214478E-05</v>
      </c>
    </row>
    <row r="126" spans="1:14" ht="15">
      <c r="A126" s="20" t="s">
        <v>137</v>
      </c>
      <c r="B126" s="20" t="s">
        <v>303</v>
      </c>
      <c r="C126" s="20" t="s">
        <v>386</v>
      </c>
      <c r="D126" s="20" t="s">
        <v>334</v>
      </c>
      <c r="E126" s="20" t="s">
        <v>335</v>
      </c>
      <c r="F126" s="21">
        <v>0.2333495257424077</v>
      </c>
      <c r="G126" s="21">
        <v>165.59553425887424</v>
      </c>
      <c r="H126" s="21">
        <v>1.043822968210007</v>
      </c>
      <c r="I126" s="21">
        <v>0.30114138564539594</v>
      </c>
      <c r="J126" s="21">
        <v>122.37867690364774</v>
      </c>
      <c r="K126" s="21">
        <v>1.4672994771691932</v>
      </c>
      <c r="L126" s="21">
        <v>0.35152667822448785</v>
      </c>
      <c r="M126" s="21">
        <v>81.22509674236983</v>
      </c>
      <c r="N126" s="21">
        <v>1.794207238467528</v>
      </c>
    </row>
    <row r="127" spans="1:14" ht="15">
      <c r="A127" s="20" t="s">
        <v>138</v>
      </c>
      <c r="B127" s="20" t="s">
        <v>303</v>
      </c>
      <c r="C127" s="20" t="s">
        <v>386</v>
      </c>
      <c r="D127" s="20" t="s">
        <v>334</v>
      </c>
      <c r="E127" s="20" t="s">
        <v>336</v>
      </c>
      <c r="F127" s="21">
        <v>0.05295787051875958</v>
      </c>
      <c r="G127" s="21">
        <v>33.301293183975936</v>
      </c>
      <c r="H127" s="21">
        <v>0.24606669057109995</v>
      </c>
      <c r="I127" s="21">
        <v>0.06741804688475837</v>
      </c>
      <c r="J127" s="21">
        <v>16.7281050029069</v>
      </c>
      <c r="K127" s="21">
        <v>0.34517461231150964</v>
      </c>
      <c r="L127" s="21">
        <v>0.07987899817094939</v>
      </c>
      <c r="M127" s="21">
        <v>10.202702201016114</v>
      </c>
      <c r="N127" s="21">
        <v>0.42110182759834147</v>
      </c>
    </row>
    <row r="128" spans="1:14" ht="15">
      <c r="A128" s="20" t="s">
        <v>139</v>
      </c>
      <c r="B128" s="20" t="s">
        <v>303</v>
      </c>
      <c r="C128" s="20" t="s">
        <v>386</v>
      </c>
      <c r="D128" s="20" t="s">
        <v>334</v>
      </c>
      <c r="E128" s="20" t="s">
        <v>337</v>
      </c>
      <c r="F128" s="21">
        <v>0.06271619207823553</v>
      </c>
      <c r="G128" s="21">
        <v>35.9631636452898</v>
      </c>
      <c r="H128" s="21">
        <v>0.2989349779554713</v>
      </c>
      <c r="I128" s="21">
        <v>0.0790921446799132</v>
      </c>
      <c r="J128" s="21">
        <v>10.8573040460439</v>
      </c>
      <c r="K128" s="21">
        <v>0.4185943570109913</v>
      </c>
      <c r="L128" s="21">
        <v>0.09537574477125059</v>
      </c>
      <c r="M128" s="21">
        <v>8.446818585695159</v>
      </c>
      <c r="N128" s="21">
        <v>0.5103433852563293</v>
      </c>
    </row>
    <row r="129" spans="1:14" ht="15">
      <c r="A129" s="20" t="s">
        <v>140</v>
      </c>
      <c r="B129" s="20" t="s">
        <v>303</v>
      </c>
      <c r="C129" s="20" t="s">
        <v>386</v>
      </c>
      <c r="D129" s="20" t="s">
        <v>334</v>
      </c>
      <c r="E129" s="20" t="s">
        <v>381</v>
      </c>
      <c r="F129" s="21">
        <v>0.07816796568106339</v>
      </c>
      <c r="G129" s="21">
        <v>47.43055826545004</v>
      </c>
      <c r="H129" s="21">
        <v>0.37232021201478</v>
      </c>
      <c r="I129" s="21">
        <v>0.09859777897332482</v>
      </c>
      <c r="J129" s="21">
        <v>13.981637704711044</v>
      </c>
      <c r="K129" s="21">
        <v>0.5213411414190957</v>
      </c>
      <c r="L129" s="21">
        <v>0.11893937525335088</v>
      </c>
      <c r="M129" s="21">
        <v>10.539924630911491</v>
      </c>
      <c r="N129" s="21">
        <v>0.6355786290415686</v>
      </c>
    </row>
    <row r="130" spans="1:14" ht="15">
      <c r="A130" s="20" t="s">
        <v>141</v>
      </c>
      <c r="B130" s="20" t="s">
        <v>303</v>
      </c>
      <c r="C130" s="20" t="s">
        <v>386</v>
      </c>
      <c r="D130" s="20" t="s">
        <v>334</v>
      </c>
      <c r="E130" s="20" t="s">
        <v>382</v>
      </c>
      <c r="F130" s="21">
        <v>0.0010480772259357169</v>
      </c>
      <c r="G130" s="21">
        <v>0.7162109086500134</v>
      </c>
      <c r="H130" s="21">
        <v>0.004820511347612026</v>
      </c>
      <c r="I130" s="21">
        <v>0.0013288047708089365</v>
      </c>
      <c r="J130" s="21">
        <v>0.3810077986374583</v>
      </c>
      <c r="K130" s="21">
        <v>0.006767254807126021</v>
      </c>
      <c r="L130" s="21">
        <v>0.0015715861935213487</v>
      </c>
      <c r="M130" s="21">
        <v>0.21738332717383368</v>
      </c>
      <c r="N130" s="21">
        <v>0.00825499508144219</v>
      </c>
    </row>
    <row r="131" spans="1:14" ht="15">
      <c r="A131" s="20" t="s">
        <v>142</v>
      </c>
      <c r="B131" s="20" t="s">
        <v>303</v>
      </c>
      <c r="C131" s="20" t="s">
        <v>386</v>
      </c>
      <c r="D131" s="20" t="s">
        <v>334</v>
      </c>
      <c r="E131" s="20" t="s">
        <v>338</v>
      </c>
      <c r="F131" s="21">
        <v>0.0009634044752610023</v>
      </c>
      <c r="G131" s="21">
        <v>0.48058687433733627</v>
      </c>
      <c r="H131" s="21">
        <v>0.004708152118794226</v>
      </c>
      <c r="I131" s="21">
        <v>0.001237761276471671</v>
      </c>
      <c r="J131" s="21">
        <v>0.15403306593096497</v>
      </c>
      <c r="K131" s="21">
        <v>0.006588925536574609</v>
      </c>
      <c r="L131" s="21">
        <v>0.0014965279899176193</v>
      </c>
      <c r="M131" s="21">
        <v>0.13432846276864926</v>
      </c>
      <c r="N131" s="21">
        <v>0.00803023179494392</v>
      </c>
    </row>
    <row r="132" spans="1:14" ht="15">
      <c r="A132" s="20" t="s">
        <v>143</v>
      </c>
      <c r="B132" s="20" t="s">
        <v>303</v>
      </c>
      <c r="C132" s="20" t="s">
        <v>387</v>
      </c>
      <c r="D132" s="20" t="s">
        <v>310</v>
      </c>
      <c r="E132" s="20" t="s">
        <v>355</v>
      </c>
      <c r="F132" s="21">
        <v>0.00018200325582973882</v>
      </c>
      <c r="G132" s="21">
        <v>0.15186869084339724</v>
      </c>
      <c r="H132" s="21">
        <v>0.000956603669982751</v>
      </c>
      <c r="I132" s="21">
        <v>0.00020713541243397142</v>
      </c>
      <c r="J132" s="21">
        <v>0.075111757563795</v>
      </c>
      <c r="K132" s="21">
        <v>0.0011173838016218303</v>
      </c>
      <c r="L132" s="21">
        <v>0.0002293104379328871</v>
      </c>
      <c r="M132" s="21">
        <v>0.03549448254827034</v>
      </c>
      <c r="N132" s="21">
        <v>0.0012368557201300793</v>
      </c>
    </row>
    <row r="133" spans="1:14" ht="15">
      <c r="A133" s="20" t="s">
        <v>144</v>
      </c>
      <c r="B133" s="20" t="s">
        <v>303</v>
      </c>
      <c r="C133" s="20" t="s">
        <v>387</v>
      </c>
      <c r="D133" s="20" t="s">
        <v>317</v>
      </c>
      <c r="E133" s="20" t="s">
        <v>357</v>
      </c>
      <c r="F133" s="21">
        <v>0.21245026661144337</v>
      </c>
      <c r="G133" s="21">
        <v>134.29538799351542</v>
      </c>
      <c r="H133" s="21">
        <v>1.1606461587022345</v>
      </c>
      <c r="I133" s="21">
        <v>0.2533117359656899</v>
      </c>
      <c r="J133" s="21">
        <v>28.503349313903307</v>
      </c>
      <c r="K133" s="21">
        <v>1.383549607651995</v>
      </c>
      <c r="L133" s="21">
        <v>0.28498049543972026</v>
      </c>
      <c r="M133" s="21">
        <v>26.08311549251584</v>
      </c>
      <c r="N133" s="21">
        <v>1.5530547547684048</v>
      </c>
    </row>
    <row r="134" spans="1:14" ht="15">
      <c r="A134" s="20" t="s">
        <v>145</v>
      </c>
      <c r="B134" s="20" t="s">
        <v>303</v>
      </c>
      <c r="C134" s="20" t="s">
        <v>387</v>
      </c>
      <c r="D134" s="20" t="s">
        <v>317</v>
      </c>
      <c r="E134" s="20" t="s">
        <v>318</v>
      </c>
      <c r="F134" s="21">
        <v>0.0002649174783082298</v>
      </c>
      <c r="G134" s="21">
        <v>0.1661517762967672</v>
      </c>
      <c r="H134" s="21">
        <v>0.0014492466888502184</v>
      </c>
      <c r="I134" s="21">
        <v>0.00031608930442605313</v>
      </c>
      <c r="J134" s="21">
        <v>0.03471705050323299</v>
      </c>
      <c r="K134" s="21">
        <v>0.001727511392174565</v>
      </c>
      <c r="L134" s="21">
        <v>0.0003555890321511944</v>
      </c>
      <c r="M134" s="21">
        <v>0.032559002813761895</v>
      </c>
      <c r="N134" s="21">
        <v>0.0019391337535254963</v>
      </c>
    </row>
    <row r="135" spans="1:14" ht="15">
      <c r="A135" s="20" t="s">
        <v>146</v>
      </c>
      <c r="B135" s="20" t="s">
        <v>303</v>
      </c>
      <c r="C135" s="20" t="s">
        <v>387</v>
      </c>
      <c r="D135" s="20" t="s">
        <v>317</v>
      </c>
      <c r="E135" s="20" t="s">
        <v>319</v>
      </c>
      <c r="F135" s="21">
        <v>0.00016789428891115168</v>
      </c>
      <c r="G135" s="21">
        <v>0.1007838852991988</v>
      </c>
      <c r="H135" s="21">
        <v>0.0009209999909917986</v>
      </c>
      <c r="I135" s="21">
        <v>0.00020096504178357952</v>
      </c>
      <c r="J135" s="21">
        <v>0.021110966867557753</v>
      </c>
      <c r="K135" s="21">
        <v>0.0010977461334384002</v>
      </c>
      <c r="L135" s="21">
        <v>0.0002260249389693662</v>
      </c>
      <c r="M135" s="21">
        <v>0.02069180241743613</v>
      </c>
      <c r="N135" s="21">
        <v>0.0012322116772008644</v>
      </c>
    </row>
    <row r="136" spans="1:14" ht="15">
      <c r="A136" s="20" t="s">
        <v>147</v>
      </c>
      <c r="B136" s="20" t="s">
        <v>303</v>
      </c>
      <c r="C136" s="20" t="s">
        <v>387</v>
      </c>
      <c r="D136" s="20" t="s">
        <v>317</v>
      </c>
      <c r="E136" s="20" t="s">
        <v>359</v>
      </c>
      <c r="F136" s="21">
        <v>0.0005556609543749649</v>
      </c>
      <c r="G136" s="21">
        <v>0.2954267948500333</v>
      </c>
      <c r="H136" s="21">
        <v>0.0030826739816872464</v>
      </c>
      <c r="I136" s="21">
        <v>0.0006707164074819488</v>
      </c>
      <c r="J136" s="21">
        <v>0.07683185704021131</v>
      </c>
      <c r="K136" s="21">
        <v>0.003674497600968993</v>
      </c>
      <c r="L136" s="21">
        <v>0.0007516500380431717</v>
      </c>
      <c r="M136" s="21">
        <v>0.06980697011693833</v>
      </c>
      <c r="N136" s="21">
        <v>0.004115327660804979</v>
      </c>
    </row>
    <row r="137" spans="1:14" ht="15">
      <c r="A137" s="20" t="s">
        <v>148</v>
      </c>
      <c r="B137" s="20" t="s">
        <v>303</v>
      </c>
      <c r="C137" s="20" t="s">
        <v>387</v>
      </c>
      <c r="D137" s="20" t="s">
        <v>317</v>
      </c>
      <c r="E137" s="20" t="s">
        <v>360</v>
      </c>
      <c r="F137" s="21">
        <v>0.0009669478512368729</v>
      </c>
      <c r="G137" s="21">
        <v>0.33181318874201093</v>
      </c>
      <c r="H137" s="21">
        <v>0.005518150787467261</v>
      </c>
      <c r="I137" s="21">
        <v>0.001192499032383073</v>
      </c>
      <c r="J137" s="21">
        <v>0.10994845383783572</v>
      </c>
      <c r="K137" s="21">
        <v>0.006575822518981988</v>
      </c>
      <c r="L137" s="21">
        <v>0.001338039583739464</v>
      </c>
      <c r="M137" s="21">
        <v>0.12338564405086241</v>
      </c>
      <c r="N137" s="21">
        <v>0.0073801386056310675</v>
      </c>
    </row>
    <row r="138" spans="1:14" ht="15">
      <c r="A138" s="20" t="s">
        <v>149</v>
      </c>
      <c r="B138" s="20" t="s">
        <v>303</v>
      </c>
      <c r="C138" s="20" t="s">
        <v>387</v>
      </c>
      <c r="D138" s="20" t="s">
        <v>332</v>
      </c>
      <c r="E138" s="20" t="s">
        <v>379</v>
      </c>
      <c r="F138" s="21">
        <v>2.23511044541495E-06</v>
      </c>
      <c r="G138" s="21">
        <v>0.0025113341952087945</v>
      </c>
      <c r="H138" s="21">
        <v>1.2732838413120457E-05</v>
      </c>
      <c r="I138" s="21">
        <v>6.339063716788476E-07</v>
      </c>
      <c r="J138" s="21">
        <v>0.0007140832590308511</v>
      </c>
      <c r="K138" s="21">
        <v>3.6427793046611354E-06</v>
      </c>
      <c r="L138" s="21">
        <v>2.192624068579761E-07</v>
      </c>
      <c r="M138" s="21">
        <v>0.00024699465753774084</v>
      </c>
      <c r="N138" s="21">
        <v>1.2600028956685096E-06</v>
      </c>
    </row>
    <row r="139" spans="1:14" ht="15">
      <c r="A139" s="20" t="s">
        <v>150</v>
      </c>
      <c r="B139" s="20" t="s">
        <v>303</v>
      </c>
      <c r="C139" s="20" t="s">
        <v>387</v>
      </c>
      <c r="D139" s="20" t="s">
        <v>332</v>
      </c>
      <c r="E139" s="20" t="s">
        <v>380</v>
      </c>
      <c r="F139" s="21">
        <v>3.716640379758827E-05</v>
      </c>
      <c r="G139" s="21">
        <v>0.04139008803460337</v>
      </c>
      <c r="H139" s="21">
        <v>0.00021362003362753772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</row>
    <row r="140" spans="1:14" ht="15">
      <c r="A140" s="20" t="s">
        <v>151</v>
      </c>
      <c r="B140" s="20" t="s">
        <v>303</v>
      </c>
      <c r="C140" s="20" t="s">
        <v>387</v>
      </c>
      <c r="D140" s="20" t="s">
        <v>334</v>
      </c>
      <c r="E140" s="20" t="s">
        <v>335</v>
      </c>
      <c r="F140" s="21">
        <v>0.06200311791543798</v>
      </c>
      <c r="G140" s="21">
        <v>51.36637709868227</v>
      </c>
      <c r="H140" s="21">
        <v>0.306343823266358</v>
      </c>
      <c r="I140" s="21">
        <v>0.07511072464303883</v>
      </c>
      <c r="J140" s="21">
        <v>37.20905911098863</v>
      </c>
      <c r="K140" s="21">
        <v>0.38643121440475137</v>
      </c>
      <c r="L140" s="21">
        <v>0.085166421521312</v>
      </c>
      <c r="M140" s="21">
        <v>24.71868830571581</v>
      </c>
      <c r="N140" s="21">
        <v>0.44794820400263957</v>
      </c>
    </row>
    <row r="141" spans="1:14" ht="15">
      <c r="A141" s="20" t="s">
        <v>152</v>
      </c>
      <c r="B141" s="20" t="s">
        <v>303</v>
      </c>
      <c r="C141" s="20" t="s">
        <v>387</v>
      </c>
      <c r="D141" s="20" t="s">
        <v>334</v>
      </c>
      <c r="E141" s="20" t="s">
        <v>336</v>
      </c>
      <c r="F141" s="21">
        <v>0.0031010821693618637</v>
      </c>
      <c r="G141" s="21">
        <v>2.356902547930251</v>
      </c>
      <c r="H141" s="21">
        <v>0.015604922392953139</v>
      </c>
      <c r="I141" s="21">
        <v>0.0037404069342218786</v>
      </c>
      <c r="J141" s="21">
        <v>1.3040099829326002</v>
      </c>
      <c r="K141" s="21">
        <v>0.01967108502552548</v>
      </c>
      <c r="L141" s="21">
        <v>0.004258753252023366</v>
      </c>
      <c r="M141" s="21">
        <v>0.6973914738951826</v>
      </c>
      <c r="N141" s="21">
        <v>0.022779031287961115</v>
      </c>
    </row>
    <row r="142" spans="1:14" ht="15">
      <c r="A142" s="20" t="s">
        <v>153</v>
      </c>
      <c r="B142" s="20" t="s">
        <v>303</v>
      </c>
      <c r="C142" s="20" t="s">
        <v>387</v>
      </c>
      <c r="D142" s="20" t="s">
        <v>334</v>
      </c>
      <c r="E142" s="20" t="s">
        <v>337</v>
      </c>
      <c r="F142" s="21">
        <v>0.004323734543785086</v>
      </c>
      <c r="G142" s="21">
        <v>2.8677761906004444</v>
      </c>
      <c r="H142" s="21">
        <v>0.022291513784254854</v>
      </c>
      <c r="I142" s="21">
        <v>0.005199767647187086</v>
      </c>
      <c r="J142" s="21">
        <v>0.7981137565252153</v>
      </c>
      <c r="K142" s="21">
        <v>0.028064624286390796</v>
      </c>
      <c r="L142" s="21">
        <v>0.005995023521168428</v>
      </c>
      <c r="M142" s="21">
        <v>0.5648783090544623</v>
      </c>
      <c r="N142" s="21">
        <v>0.032483173809505245</v>
      </c>
    </row>
    <row r="143" spans="1:14" ht="15">
      <c r="A143" s="20" t="s">
        <v>154</v>
      </c>
      <c r="B143" s="20" t="s">
        <v>303</v>
      </c>
      <c r="C143" s="20" t="s">
        <v>387</v>
      </c>
      <c r="D143" s="20" t="s">
        <v>334</v>
      </c>
      <c r="E143" s="20" t="s">
        <v>388</v>
      </c>
      <c r="F143" s="21">
        <v>0.14947630823481944</v>
      </c>
      <c r="G143" s="21">
        <v>14.482499298855675</v>
      </c>
      <c r="H143" s="21">
        <v>0.8914479359705922</v>
      </c>
      <c r="I143" s="21">
        <v>0.18784596607906498</v>
      </c>
      <c r="J143" s="21">
        <v>18.2000693321444</v>
      </c>
      <c r="K143" s="21">
        <v>1.1202774920422252</v>
      </c>
      <c r="L143" s="21">
        <v>0.21719425787655788</v>
      </c>
      <c r="M143" s="21">
        <v>21.043570254968408</v>
      </c>
      <c r="N143" s="21">
        <v>1.2953048088008274</v>
      </c>
    </row>
    <row r="144" spans="1:14" ht="15">
      <c r="A144" s="20" t="s">
        <v>155</v>
      </c>
      <c r="B144" s="20" t="s">
        <v>303</v>
      </c>
      <c r="C144" s="20" t="s">
        <v>387</v>
      </c>
      <c r="D144" s="20" t="s">
        <v>334</v>
      </c>
      <c r="E144" s="20" t="s">
        <v>338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</row>
    <row r="145" spans="1:14" ht="15">
      <c r="A145" s="20" t="s">
        <v>156</v>
      </c>
      <c r="B145" s="20" t="s">
        <v>303</v>
      </c>
      <c r="C145" s="20" t="s">
        <v>387</v>
      </c>
      <c r="D145" s="20" t="s">
        <v>317</v>
      </c>
      <c r="E145" s="20" t="s">
        <v>385</v>
      </c>
      <c r="F145" s="21">
        <v>0.0012730757999999997</v>
      </c>
      <c r="G145" s="21">
        <v>0.2137626000000001</v>
      </c>
      <c r="H145" s="21">
        <v>0.0073968359999999995</v>
      </c>
      <c r="I145" s="21">
        <v>0.0013119990000000003</v>
      </c>
      <c r="J145" s="21">
        <v>0.12337920000000004</v>
      </c>
      <c r="K145" s="21">
        <v>0.007466115000000003</v>
      </c>
      <c r="L145" s="21">
        <v>0.0013326152999999998</v>
      </c>
      <c r="M145" s="21">
        <v>0.12531855</v>
      </c>
      <c r="N145" s="21">
        <v>0.007583484000000003</v>
      </c>
    </row>
    <row r="146" spans="1:14" ht="15">
      <c r="A146" s="20" t="s">
        <v>157</v>
      </c>
      <c r="B146" s="20" t="s">
        <v>303</v>
      </c>
      <c r="C146" s="20" t="s">
        <v>389</v>
      </c>
      <c r="D146" s="20" t="s">
        <v>305</v>
      </c>
      <c r="E146" s="20" t="s">
        <v>309</v>
      </c>
      <c r="F146" s="21">
        <v>0.2394755400000001</v>
      </c>
      <c r="G146" s="21">
        <v>11.881649999999986</v>
      </c>
      <c r="H146" s="21">
        <v>1.7597607899999992</v>
      </c>
      <c r="I146" s="21">
        <v>0.008474273699999991</v>
      </c>
      <c r="J146" s="21">
        <v>9.951298499999993</v>
      </c>
      <c r="K146" s="21">
        <v>1.21404555</v>
      </c>
      <c r="L146" s="21">
        <v>0.009053139299999994</v>
      </c>
      <c r="M146" s="21">
        <v>7.884756599999992</v>
      </c>
      <c r="N146" s="21">
        <v>0.7931479199999993</v>
      </c>
    </row>
    <row r="147" spans="1:14" ht="15">
      <c r="A147" s="20" t="s">
        <v>158</v>
      </c>
      <c r="B147" s="20" t="s">
        <v>303</v>
      </c>
      <c r="C147" s="20" t="s">
        <v>389</v>
      </c>
      <c r="D147" s="20" t="s">
        <v>310</v>
      </c>
      <c r="E147" s="20" t="s">
        <v>343</v>
      </c>
      <c r="F147" s="21">
        <v>4.9629434714874145</v>
      </c>
      <c r="G147" s="21">
        <v>190.40287759443882</v>
      </c>
      <c r="H147" s="21">
        <v>14.43364381592327</v>
      </c>
      <c r="I147" s="21">
        <v>0.15379529743474404</v>
      </c>
      <c r="J147" s="21">
        <v>94.13803229581491</v>
      </c>
      <c r="K147" s="21">
        <v>6.811032100004714</v>
      </c>
      <c r="L147" s="21">
        <v>0.15325811509755885</v>
      </c>
      <c r="M147" s="21">
        <v>47.11371292956918</v>
      </c>
      <c r="N147" s="21">
        <v>1.4840581131886115</v>
      </c>
    </row>
    <row r="148" spans="1:14" ht="15">
      <c r="A148" s="20" t="s">
        <v>159</v>
      </c>
      <c r="B148" s="20" t="s">
        <v>303</v>
      </c>
      <c r="C148" s="20" t="s">
        <v>389</v>
      </c>
      <c r="D148" s="20" t="s">
        <v>310</v>
      </c>
      <c r="E148" s="20" t="s">
        <v>311</v>
      </c>
      <c r="F148" s="21">
        <v>0.008080560586149496</v>
      </c>
      <c r="G148" s="21">
        <v>0.4291539302709023</v>
      </c>
      <c r="H148" s="21">
        <v>0.047904758769450516</v>
      </c>
      <c r="I148" s="21">
        <v>0.0003033769476279386</v>
      </c>
      <c r="J148" s="21">
        <v>0.35452447183005004</v>
      </c>
      <c r="K148" s="21">
        <v>0.03228879214203224</v>
      </c>
      <c r="L148" s="21">
        <v>0.000342707729684984</v>
      </c>
      <c r="M148" s="21">
        <v>0.37557918611320584</v>
      </c>
      <c r="N148" s="21">
        <v>0.029985621163461183</v>
      </c>
    </row>
    <row r="149" spans="1:14" ht="15">
      <c r="A149" s="20" t="s">
        <v>160</v>
      </c>
      <c r="B149" s="20" t="s">
        <v>303</v>
      </c>
      <c r="C149" s="20" t="s">
        <v>389</v>
      </c>
      <c r="D149" s="20" t="s">
        <v>310</v>
      </c>
      <c r="E149" s="20" t="s">
        <v>312</v>
      </c>
      <c r="F149" s="21">
        <v>0.13322380114190788</v>
      </c>
      <c r="G149" s="21">
        <v>6.706236079452353</v>
      </c>
      <c r="H149" s="21">
        <v>0.7153060188581397</v>
      </c>
      <c r="I149" s="21">
        <v>0.005001986016993123</v>
      </c>
      <c r="J149" s="21">
        <v>5.782333531546795</v>
      </c>
      <c r="K149" s="21">
        <v>0.4916971594436795</v>
      </c>
      <c r="L149" s="21">
        <v>0.005650188896849846</v>
      </c>
      <c r="M149" s="21">
        <v>6.237917506032611</v>
      </c>
      <c r="N149" s="21">
        <v>0.48811065845178603</v>
      </c>
    </row>
    <row r="150" spans="1:14" ht="15">
      <c r="A150" s="20" t="s">
        <v>161</v>
      </c>
      <c r="B150" s="20" t="s">
        <v>303</v>
      </c>
      <c r="C150" s="20" t="s">
        <v>389</v>
      </c>
      <c r="D150" s="20" t="s">
        <v>310</v>
      </c>
      <c r="E150" s="20" t="s">
        <v>344</v>
      </c>
      <c r="F150" s="21">
        <v>12.423138738066736</v>
      </c>
      <c r="G150" s="21">
        <v>487.4635206752764</v>
      </c>
      <c r="H150" s="21">
        <v>40.65700343566787</v>
      </c>
      <c r="I150" s="21">
        <v>0.39193421337449347</v>
      </c>
      <c r="J150" s="21">
        <v>265.2939275691769</v>
      </c>
      <c r="K150" s="21">
        <v>20.8631675106193</v>
      </c>
      <c r="L150" s="21">
        <v>0.38969017303185916</v>
      </c>
      <c r="M150" s="21">
        <v>136.73111880668284</v>
      </c>
      <c r="N150" s="21">
        <v>5.731830259934022</v>
      </c>
    </row>
    <row r="151" spans="1:14" ht="15">
      <c r="A151" s="20" t="s">
        <v>162</v>
      </c>
      <c r="B151" s="20" t="s">
        <v>303</v>
      </c>
      <c r="C151" s="20" t="s">
        <v>389</v>
      </c>
      <c r="D151" s="20" t="s">
        <v>310</v>
      </c>
      <c r="E151" s="20" t="s">
        <v>390</v>
      </c>
      <c r="F151" s="21">
        <v>13.516370887004417</v>
      </c>
      <c r="G151" s="21">
        <v>538.4855560906782</v>
      </c>
      <c r="H151" s="21">
        <v>30.064608832478115</v>
      </c>
      <c r="I151" s="21">
        <v>0.4234259326036386</v>
      </c>
      <c r="J151" s="21">
        <v>258.4940661065323</v>
      </c>
      <c r="K151" s="21">
        <v>15.026514982463974</v>
      </c>
      <c r="L151" s="21">
        <v>0.4216782854408519</v>
      </c>
      <c r="M151" s="21">
        <v>98.20605634165331</v>
      </c>
      <c r="N151" s="21">
        <v>4.343875927355078</v>
      </c>
    </row>
    <row r="152" spans="1:14" ht="15">
      <c r="A152" s="20" t="s">
        <v>163</v>
      </c>
      <c r="B152" s="20" t="s">
        <v>303</v>
      </c>
      <c r="C152" s="20" t="s">
        <v>389</v>
      </c>
      <c r="D152" s="20" t="s">
        <v>310</v>
      </c>
      <c r="E152" s="20" t="s">
        <v>313</v>
      </c>
      <c r="F152" s="21">
        <v>0.7453832895224806</v>
      </c>
      <c r="G152" s="21">
        <v>30.827141947239134</v>
      </c>
      <c r="H152" s="21">
        <v>2.6148869563321706</v>
      </c>
      <c r="I152" s="21">
        <v>0.024241070308702033</v>
      </c>
      <c r="J152" s="21">
        <v>18.432579597952675</v>
      </c>
      <c r="K152" s="21">
        <v>1.4488169810755964</v>
      </c>
      <c r="L152" s="21">
        <v>0.023985867699174296</v>
      </c>
      <c r="M152" s="21">
        <v>10.468155036490712</v>
      </c>
      <c r="N152" s="21">
        <v>0.541319875026299</v>
      </c>
    </row>
    <row r="153" spans="1:14" ht="15">
      <c r="A153" s="20" t="s">
        <v>164</v>
      </c>
      <c r="B153" s="20" t="s">
        <v>303</v>
      </c>
      <c r="C153" s="20" t="s">
        <v>389</v>
      </c>
      <c r="D153" s="20" t="s">
        <v>310</v>
      </c>
      <c r="E153" s="20" t="s">
        <v>345</v>
      </c>
      <c r="F153" s="21">
        <v>0.4609938810624934</v>
      </c>
      <c r="G153" s="21">
        <v>22.0502831623056</v>
      </c>
      <c r="H153" s="21">
        <v>1.8055655673871245</v>
      </c>
      <c r="I153" s="21">
        <v>0.015386230386795154</v>
      </c>
      <c r="J153" s="21">
        <v>15.604169962531824</v>
      </c>
      <c r="K153" s="21">
        <v>1.0138483573847683</v>
      </c>
      <c r="L153" s="21">
        <v>0.01566982116932699</v>
      </c>
      <c r="M153" s="21">
        <v>10.539592915999618</v>
      </c>
      <c r="N153" s="21">
        <v>0.5633849810292206</v>
      </c>
    </row>
    <row r="154" spans="1:14" ht="15">
      <c r="A154" s="20" t="s">
        <v>165</v>
      </c>
      <c r="B154" s="20" t="s">
        <v>303</v>
      </c>
      <c r="C154" s="20" t="s">
        <v>389</v>
      </c>
      <c r="D154" s="20" t="s">
        <v>310</v>
      </c>
      <c r="E154" s="20" t="s">
        <v>314</v>
      </c>
      <c r="F154" s="21">
        <v>1.3712667010431714</v>
      </c>
      <c r="G154" s="21">
        <v>61.11886195342629</v>
      </c>
      <c r="H154" s="21">
        <v>5.571980751731547</v>
      </c>
      <c r="I154" s="21">
        <v>0.049291558517334376</v>
      </c>
      <c r="J154" s="21">
        <v>56.11791220725795</v>
      </c>
      <c r="K154" s="21">
        <v>3.813099250253557</v>
      </c>
      <c r="L154" s="21">
        <v>0.053237857779592786</v>
      </c>
      <c r="M154" s="21">
        <v>57.10339727180694</v>
      </c>
      <c r="N154" s="21">
        <v>3.5629232115658382</v>
      </c>
    </row>
    <row r="155" spans="1:14" ht="15">
      <c r="A155" s="20" t="s">
        <v>166</v>
      </c>
      <c r="B155" s="20" t="s">
        <v>303</v>
      </c>
      <c r="C155" s="20" t="s">
        <v>389</v>
      </c>
      <c r="D155" s="20" t="s">
        <v>310</v>
      </c>
      <c r="E155" s="20" t="s">
        <v>346</v>
      </c>
      <c r="F155" s="21">
        <v>5.888985941486468</v>
      </c>
      <c r="G155" s="21">
        <v>243.55812175345457</v>
      </c>
      <c r="H155" s="21">
        <v>24.69108854089736</v>
      </c>
      <c r="I155" s="21">
        <v>0.1917423561896691</v>
      </c>
      <c r="J155" s="21">
        <v>175.21459677090198</v>
      </c>
      <c r="K155" s="21">
        <v>11.788277880882257</v>
      </c>
      <c r="L155" s="21">
        <v>0.18903799792623274</v>
      </c>
      <c r="M155" s="21">
        <v>131.96913946289</v>
      </c>
      <c r="N155" s="21">
        <v>4.259291469132811</v>
      </c>
    </row>
    <row r="156" spans="1:14" ht="15">
      <c r="A156" s="20" t="s">
        <v>167</v>
      </c>
      <c r="B156" s="20" t="s">
        <v>303</v>
      </c>
      <c r="C156" s="20" t="s">
        <v>389</v>
      </c>
      <c r="D156" s="20" t="s">
        <v>310</v>
      </c>
      <c r="E156" s="20" t="s">
        <v>347</v>
      </c>
      <c r="F156" s="21">
        <v>5.070048557727403</v>
      </c>
      <c r="G156" s="21">
        <v>288.63268795735706</v>
      </c>
      <c r="H156" s="21">
        <v>18.060822930214904</v>
      </c>
      <c r="I156" s="21">
        <v>0.17280320162067148</v>
      </c>
      <c r="J156" s="21">
        <v>209.08414328811392</v>
      </c>
      <c r="K156" s="21">
        <v>11.05216399310396</v>
      </c>
      <c r="L156" s="21">
        <v>0.1782166267833818</v>
      </c>
      <c r="M156" s="21">
        <v>141.8550068841738</v>
      </c>
      <c r="N156" s="21">
        <v>6.6718790283938185</v>
      </c>
    </row>
    <row r="157" spans="1:14" ht="15">
      <c r="A157" s="20" t="s">
        <v>168</v>
      </c>
      <c r="B157" s="20" t="s">
        <v>303</v>
      </c>
      <c r="C157" s="20" t="s">
        <v>389</v>
      </c>
      <c r="D157" s="20" t="s">
        <v>310</v>
      </c>
      <c r="E157" s="20" t="s">
        <v>391</v>
      </c>
      <c r="F157" s="21">
        <v>50.365510102356524</v>
      </c>
      <c r="G157" s="21">
        <v>1816.9105121613711</v>
      </c>
      <c r="H157" s="21">
        <v>121.12497474740314</v>
      </c>
      <c r="I157" s="21">
        <v>1.4893851692137794</v>
      </c>
      <c r="J157" s="21">
        <v>705.3500518854732</v>
      </c>
      <c r="K157" s="21">
        <v>46.23034570078233</v>
      </c>
      <c r="L157" s="21">
        <v>1.5378574712537454</v>
      </c>
      <c r="M157" s="21">
        <v>288.5223122351969</v>
      </c>
      <c r="N157" s="21">
        <v>9.422624496949755</v>
      </c>
    </row>
    <row r="158" spans="1:14" ht="15">
      <c r="A158" s="20" t="s">
        <v>169</v>
      </c>
      <c r="B158" s="20" t="s">
        <v>303</v>
      </c>
      <c r="C158" s="20" t="s">
        <v>389</v>
      </c>
      <c r="D158" s="20" t="s">
        <v>310</v>
      </c>
      <c r="E158" s="20" t="s">
        <v>315</v>
      </c>
      <c r="F158" s="21">
        <v>0.4169101175958147</v>
      </c>
      <c r="G158" s="21">
        <v>16.582254588377786</v>
      </c>
      <c r="H158" s="21">
        <v>1.8708319675922356</v>
      </c>
      <c r="I158" s="21">
        <v>0.013527154801066078</v>
      </c>
      <c r="J158" s="21">
        <v>12.62166678777357</v>
      </c>
      <c r="K158" s="21">
        <v>0.8954677664339713</v>
      </c>
      <c r="L158" s="21">
        <v>0.013404260594158748</v>
      </c>
      <c r="M158" s="21">
        <v>9.714185291075482</v>
      </c>
      <c r="N158" s="21">
        <v>0.3471282508204548</v>
      </c>
    </row>
    <row r="159" spans="1:14" ht="15">
      <c r="A159" s="20" t="s">
        <v>170</v>
      </c>
      <c r="B159" s="20" t="s">
        <v>303</v>
      </c>
      <c r="C159" s="20" t="s">
        <v>389</v>
      </c>
      <c r="D159" s="20" t="s">
        <v>310</v>
      </c>
      <c r="E159" s="20" t="s">
        <v>348</v>
      </c>
      <c r="F159" s="21">
        <v>0.1979988372399283</v>
      </c>
      <c r="G159" s="21">
        <v>11.11722439914411</v>
      </c>
      <c r="H159" s="21">
        <v>0.877997258366575</v>
      </c>
      <c r="I159" s="21">
        <v>0.006942078709019703</v>
      </c>
      <c r="J159" s="21">
        <v>8.719418184666772</v>
      </c>
      <c r="K159" s="21">
        <v>0.628276974320388</v>
      </c>
      <c r="L159" s="21">
        <v>0.007333626570405326</v>
      </c>
      <c r="M159" s="21">
        <v>6.705222170811568</v>
      </c>
      <c r="N159" s="21">
        <v>0.4436227409722875</v>
      </c>
    </row>
    <row r="160" spans="1:14" ht="15">
      <c r="A160" s="20" t="s">
        <v>171</v>
      </c>
      <c r="B160" s="20" t="s">
        <v>303</v>
      </c>
      <c r="C160" s="20" t="s">
        <v>389</v>
      </c>
      <c r="D160" s="20" t="s">
        <v>310</v>
      </c>
      <c r="E160" s="20" t="s">
        <v>349</v>
      </c>
      <c r="F160" s="21">
        <v>11.495648155424647</v>
      </c>
      <c r="G160" s="21">
        <v>510.2064287354132</v>
      </c>
      <c r="H160" s="21">
        <v>24.024426896940295</v>
      </c>
      <c r="I160" s="21">
        <v>0.3665681651921949</v>
      </c>
      <c r="J160" s="21">
        <v>254.0636490448487</v>
      </c>
      <c r="K160" s="21">
        <v>11.60178983458195</v>
      </c>
      <c r="L160" s="21">
        <v>0.3650199694042423</v>
      </c>
      <c r="M160" s="21">
        <v>105.37502118832133</v>
      </c>
      <c r="N160" s="21">
        <v>4.162402000315776</v>
      </c>
    </row>
    <row r="161" spans="1:14" ht="15">
      <c r="A161" s="20" t="s">
        <v>172</v>
      </c>
      <c r="B161" s="20" t="s">
        <v>303</v>
      </c>
      <c r="C161" s="20" t="s">
        <v>389</v>
      </c>
      <c r="D161" s="20" t="s">
        <v>310</v>
      </c>
      <c r="E161" s="20" t="s">
        <v>392</v>
      </c>
      <c r="F161" s="21">
        <v>12.534827280607963</v>
      </c>
      <c r="G161" s="21">
        <v>456.7392854568761</v>
      </c>
      <c r="H161" s="21">
        <v>28.942812869686172</v>
      </c>
      <c r="I161" s="21">
        <v>0.3753266835335091</v>
      </c>
      <c r="J161" s="21">
        <v>176.77292826998766</v>
      </c>
      <c r="K161" s="21">
        <v>11.963204109484412</v>
      </c>
      <c r="L161" s="21">
        <v>0.3830327954447167</v>
      </c>
      <c r="M161" s="21">
        <v>56.436801969752096</v>
      </c>
      <c r="N161" s="21">
        <v>2.2841836859357207</v>
      </c>
    </row>
    <row r="162" spans="1:14" ht="15">
      <c r="A162" s="20" t="s">
        <v>173</v>
      </c>
      <c r="B162" s="20" t="s">
        <v>303</v>
      </c>
      <c r="C162" s="20" t="s">
        <v>389</v>
      </c>
      <c r="D162" s="20" t="s">
        <v>310</v>
      </c>
      <c r="E162" s="20" t="s">
        <v>393</v>
      </c>
      <c r="F162" s="21">
        <v>43.083418458629524</v>
      </c>
      <c r="G162" s="21">
        <v>1775.1099279193143</v>
      </c>
      <c r="H162" s="21">
        <v>81.565400249194</v>
      </c>
      <c r="I162" s="21">
        <v>1.2316213230494857</v>
      </c>
      <c r="J162" s="21">
        <v>906.6770633329255</v>
      </c>
      <c r="K162" s="21">
        <v>30.762723650945418</v>
      </c>
      <c r="L162" s="21">
        <v>1.3066239968753912</v>
      </c>
      <c r="M162" s="21">
        <v>789.1750675353007</v>
      </c>
      <c r="N162" s="21">
        <v>12.879410576998756</v>
      </c>
    </row>
    <row r="163" spans="1:14" ht="15">
      <c r="A163" s="20" t="s">
        <v>174</v>
      </c>
      <c r="B163" s="20" t="s">
        <v>303</v>
      </c>
      <c r="C163" s="20" t="s">
        <v>389</v>
      </c>
      <c r="D163" s="20" t="s">
        <v>310</v>
      </c>
      <c r="E163" s="20" t="s">
        <v>316</v>
      </c>
      <c r="F163" s="21">
        <v>2.032824627005373</v>
      </c>
      <c r="G163" s="21">
        <v>93.14194185224812</v>
      </c>
      <c r="H163" s="21">
        <v>5.207603121839006</v>
      </c>
      <c r="I163" s="21">
        <v>0.06605671693087001</v>
      </c>
      <c r="J163" s="21">
        <v>54.46406251470444</v>
      </c>
      <c r="K163" s="21">
        <v>2.5486650406997793</v>
      </c>
      <c r="L163" s="21">
        <v>0.06545343555785643</v>
      </c>
      <c r="M163" s="21">
        <v>31.742256021726792</v>
      </c>
      <c r="N163" s="21">
        <v>0.968704815104816</v>
      </c>
    </row>
    <row r="164" spans="1:14" ht="15">
      <c r="A164" s="20" t="s">
        <v>175</v>
      </c>
      <c r="B164" s="20" t="s">
        <v>303</v>
      </c>
      <c r="C164" s="20" t="s">
        <v>389</v>
      </c>
      <c r="D164" s="20" t="s">
        <v>310</v>
      </c>
      <c r="E164" s="20" t="s">
        <v>350</v>
      </c>
      <c r="F164" s="21">
        <v>16.11302742330286</v>
      </c>
      <c r="G164" s="21">
        <v>655.3221125717785</v>
      </c>
      <c r="H164" s="21">
        <v>63.38897769495709</v>
      </c>
      <c r="I164" s="21">
        <v>0.5185456238599297</v>
      </c>
      <c r="J164" s="21">
        <v>369.2272874469221</v>
      </c>
      <c r="K164" s="21">
        <v>34.5865999054086</v>
      </c>
      <c r="L164" s="21">
        <v>0.5078636375556604</v>
      </c>
      <c r="M164" s="21">
        <v>165.47049045172037</v>
      </c>
      <c r="N164" s="21">
        <v>9.267714364673395</v>
      </c>
    </row>
    <row r="165" spans="1:14" ht="15">
      <c r="A165" s="20" t="s">
        <v>176</v>
      </c>
      <c r="B165" s="20" t="s">
        <v>303</v>
      </c>
      <c r="C165" s="20" t="s">
        <v>389</v>
      </c>
      <c r="D165" s="20" t="s">
        <v>310</v>
      </c>
      <c r="E165" s="20" t="s">
        <v>351</v>
      </c>
      <c r="F165" s="21">
        <v>54.824963718380594</v>
      </c>
      <c r="G165" s="21">
        <v>2357.3128440622113</v>
      </c>
      <c r="H165" s="21">
        <v>149.5569480525969</v>
      </c>
      <c r="I165" s="21">
        <v>1.7454518017032683</v>
      </c>
      <c r="J165" s="21">
        <v>1269.4951794259591</v>
      </c>
      <c r="K165" s="21">
        <v>77.49825407342816</v>
      </c>
      <c r="L165" s="21">
        <v>1.7378833401154692</v>
      </c>
      <c r="M165" s="21">
        <v>617.9777323757183</v>
      </c>
      <c r="N165" s="21">
        <v>27.077866455609417</v>
      </c>
    </row>
    <row r="166" spans="1:14" ht="15">
      <c r="A166" s="20" t="s">
        <v>177</v>
      </c>
      <c r="B166" s="20" t="s">
        <v>303</v>
      </c>
      <c r="C166" s="20" t="s">
        <v>389</v>
      </c>
      <c r="D166" s="20" t="s">
        <v>310</v>
      </c>
      <c r="E166" s="20" t="s">
        <v>352</v>
      </c>
      <c r="F166" s="21">
        <v>33.18559370350458</v>
      </c>
      <c r="G166" s="21">
        <v>1566.5742952947514</v>
      </c>
      <c r="H166" s="21">
        <v>225.60909652907907</v>
      </c>
      <c r="I166" s="21">
        <v>1.1287832069225194</v>
      </c>
      <c r="J166" s="21">
        <v>1082.1091743136026</v>
      </c>
      <c r="K166" s="21">
        <v>153.4361048655292</v>
      </c>
      <c r="L166" s="21">
        <v>1.147838140018852</v>
      </c>
      <c r="M166" s="21">
        <v>655.9945436994071</v>
      </c>
      <c r="N166" s="21">
        <v>87.74262786505808</v>
      </c>
    </row>
    <row r="167" spans="1:14" ht="15">
      <c r="A167" s="20" t="s">
        <v>178</v>
      </c>
      <c r="B167" s="20" t="s">
        <v>303</v>
      </c>
      <c r="C167" s="20" t="s">
        <v>389</v>
      </c>
      <c r="D167" s="20" t="s">
        <v>310</v>
      </c>
      <c r="E167" s="20" t="s">
        <v>394</v>
      </c>
      <c r="F167" s="21">
        <v>50.16117627715148</v>
      </c>
      <c r="G167" s="21">
        <v>2018.338218257895</v>
      </c>
      <c r="H167" s="21">
        <v>122.60863907543603</v>
      </c>
      <c r="I167" s="21">
        <v>1.5483937527282496</v>
      </c>
      <c r="J167" s="21">
        <v>966.3453907756639</v>
      </c>
      <c r="K167" s="21">
        <v>58.94169802608164</v>
      </c>
      <c r="L167" s="21">
        <v>1.5514830352864568</v>
      </c>
      <c r="M167" s="21">
        <v>445.1199287823538</v>
      </c>
      <c r="N167" s="21">
        <v>15.499003926941267</v>
      </c>
    </row>
    <row r="168" spans="1:14" ht="15">
      <c r="A168" s="20" t="s">
        <v>179</v>
      </c>
      <c r="B168" s="20" t="s">
        <v>303</v>
      </c>
      <c r="C168" s="20" t="s">
        <v>389</v>
      </c>
      <c r="D168" s="20" t="s">
        <v>310</v>
      </c>
      <c r="E168" s="20" t="s">
        <v>353</v>
      </c>
      <c r="F168" s="21">
        <v>22.730632500684337</v>
      </c>
      <c r="G168" s="21">
        <v>1063.2810777152413</v>
      </c>
      <c r="H168" s="21">
        <v>194.28156081033072</v>
      </c>
      <c r="I168" s="21">
        <v>0.7908955519429723</v>
      </c>
      <c r="J168" s="21">
        <v>881.5451014286924</v>
      </c>
      <c r="K168" s="21">
        <v>132.18879052687333</v>
      </c>
      <c r="L168" s="21">
        <v>0.8168487180342161</v>
      </c>
      <c r="M168" s="21">
        <v>723.0533933975864</v>
      </c>
      <c r="N168" s="21">
        <v>80.60533710127243</v>
      </c>
    </row>
    <row r="169" spans="1:14" ht="15">
      <c r="A169" s="20" t="s">
        <v>180</v>
      </c>
      <c r="B169" s="20" t="s">
        <v>303</v>
      </c>
      <c r="C169" s="20" t="s">
        <v>389</v>
      </c>
      <c r="D169" s="20" t="s">
        <v>310</v>
      </c>
      <c r="E169" s="20" t="s">
        <v>395</v>
      </c>
      <c r="F169" s="21">
        <v>5.397117627463471</v>
      </c>
      <c r="G169" s="21">
        <v>257.9202577979451</v>
      </c>
      <c r="H169" s="21">
        <v>14.903525255522668</v>
      </c>
      <c r="I169" s="21">
        <v>0.1726013317762279</v>
      </c>
      <c r="J169" s="21">
        <v>157.5169138258647</v>
      </c>
      <c r="K169" s="21">
        <v>7.273673955648983</v>
      </c>
      <c r="L169" s="21">
        <v>0.17068738554043755</v>
      </c>
      <c r="M169" s="21">
        <v>101.47213376354047</v>
      </c>
      <c r="N169" s="21">
        <v>3.040011031082852</v>
      </c>
    </row>
    <row r="170" spans="1:14" ht="15">
      <c r="A170" s="20" t="s">
        <v>181</v>
      </c>
      <c r="B170" s="20" t="s">
        <v>303</v>
      </c>
      <c r="C170" s="20" t="s">
        <v>389</v>
      </c>
      <c r="D170" s="20" t="s">
        <v>310</v>
      </c>
      <c r="E170" s="20" t="s">
        <v>354</v>
      </c>
      <c r="F170" s="21">
        <v>0.06996325626368169</v>
      </c>
      <c r="G170" s="21">
        <v>3.4148362728247754</v>
      </c>
      <c r="H170" s="21">
        <v>0.6062924458523885</v>
      </c>
      <c r="I170" s="21">
        <v>0.0024831184748624756</v>
      </c>
      <c r="J170" s="21">
        <v>2.8723353581602433</v>
      </c>
      <c r="K170" s="21">
        <v>0.42235542613827903</v>
      </c>
      <c r="L170" s="21">
        <v>0.002636261582210579</v>
      </c>
      <c r="M170" s="21">
        <v>2.357574011481005</v>
      </c>
      <c r="N170" s="21">
        <v>0.26951077720147043</v>
      </c>
    </row>
    <row r="171" spans="1:14" ht="15">
      <c r="A171" s="20" t="s">
        <v>182</v>
      </c>
      <c r="B171" s="20" t="s">
        <v>303</v>
      </c>
      <c r="C171" s="20" t="s">
        <v>389</v>
      </c>
      <c r="D171" s="20" t="s">
        <v>310</v>
      </c>
      <c r="E171" s="20" t="s">
        <v>355</v>
      </c>
      <c r="F171" s="21">
        <v>5.171944652697708</v>
      </c>
      <c r="G171" s="21">
        <v>247.86880157515316</v>
      </c>
      <c r="H171" s="21">
        <v>16.568035333321713</v>
      </c>
      <c r="I171" s="21">
        <v>0.1710727653748233</v>
      </c>
      <c r="J171" s="21">
        <v>152.42032518770876</v>
      </c>
      <c r="K171" s="21">
        <v>9.063290717704781</v>
      </c>
      <c r="L171" s="21">
        <v>0.1728479417314168</v>
      </c>
      <c r="M171" s="21">
        <v>82.26047032427182</v>
      </c>
      <c r="N171" s="21">
        <v>4.661229227829203</v>
      </c>
    </row>
    <row r="172" spans="1:14" ht="15">
      <c r="A172" s="20" t="s">
        <v>183</v>
      </c>
      <c r="B172" s="20" t="s">
        <v>303</v>
      </c>
      <c r="C172" s="20" t="s">
        <v>389</v>
      </c>
      <c r="D172" s="20" t="s">
        <v>317</v>
      </c>
      <c r="E172" s="20" t="s">
        <v>356</v>
      </c>
      <c r="F172" s="21">
        <v>0.6292559223806207</v>
      </c>
      <c r="G172" s="21">
        <v>31.89376089693657</v>
      </c>
      <c r="H172" s="21">
        <v>5.1267891925082445</v>
      </c>
      <c r="I172" s="21">
        <v>0.02255826841990763</v>
      </c>
      <c r="J172" s="21">
        <v>26.931579867508646</v>
      </c>
      <c r="K172" s="21">
        <v>3.6913490160656055</v>
      </c>
      <c r="L172" s="21">
        <v>0.023754046396936523</v>
      </c>
      <c r="M172" s="21">
        <v>23.110577642341436</v>
      </c>
      <c r="N172" s="21">
        <v>2.341999240705061</v>
      </c>
    </row>
    <row r="173" spans="1:14" ht="15">
      <c r="A173" s="20" t="s">
        <v>184</v>
      </c>
      <c r="B173" s="20" t="s">
        <v>303</v>
      </c>
      <c r="C173" s="20" t="s">
        <v>389</v>
      </c>
      <c r="D173" s="20" t="s">
        <v>317</v>
      </c>
      <c r="E173" s="20" t="s">
        <v>357</v>
      </c>
      <c r="F173" s="21">
        <v>9.151601278416447</v>
      </c>
      <c r="G173" s="21">
        <v>305.37730581355476</v>
      </c>
      <c r="H173" s="21">
        <v>26.395555647242883</v>
      </c>
      <c r="I173" s="21">
        <v>0.2587674055933639</v>
      </c>
      <c r="J173" s="21">
        <v>121.45908152576136</v>
      </c>
      <c r="K173" s="21">
        <v>3.9379465086775336</v>
      </c>
      <c r="L173" s="21">
        <v>0.28514849385210617</v>
      </c>
      <c r="M173" s="21">
        <v>103.96375581841833</v>
      </c>
      <c r="N173" s="21">
        <v>1.3675370252791053</v>
      </c>
    </row>
    <row r="174" spans="1:14" ht="15">
      <c r="A174" s="20" t="s">
        <v>185</v>
      </c>
      <c r="B174" s="20" t="s">
        <v>303</v>
      </c>
      <c r="C174" s="20" t="s">
        <v>389</v>
      </c>
      <c r="D174" s="20" t="s">
        <v>317</v>
      </c>
      <c r="E174" s="20" t="s">
        <v>318</v>
      </c>
      <c r="F174" s="21">
        <v>3.9942758364143676</v>
      </c>
      <c r="G174" s="21">
        <v>157.25752422682643</v>
      </c>
      <c r="H174" s="21">
        <v>9.744901540669229</v>
      </c>
      <c r="I174" s="21">
        <v>0.12422863700009436</v>
      </c>
      <c r="J174" s="21">
        <v>72.03077177792407</v>
      </c>
      <c r="K174" s="21">
        <v>4.253938933856161</v>
      </c>
      <c r="L174" s="21">
        <v>0.12628979204792143</v>
      </c>
      <c r="M174" s="21">
        <v>35.59534622064292</v>
      </c>
      <c r="N174" s="21">
        <v>1.0352863968702062</v>
      </c>
    </row>
    <row r="175" spans="1:14" ht="15">
      <c r="A175" s="20" t="s">
        <v>186</v>
      </c>
      <c r="B175" s="20" t="s">
        <v>303</v>
      </c>
      <c r="C175" s="20" t="s">
        <v>389</v>
      </c>
      <c r="D175" s="20" t="s">
        <v>317</v>
      </c>
      <c r="E175" s="20" t="s">
        <v>319</v>
      </c>
      <c r="F175" s="21">
        <v>4.05347088660572</v>
      </c>
      <c r="G175" s="21">
        <v>178.5372550178913</v>
      </c>
      <c r="H175" s="21">
        <v>10.717107756772506</v>
      </c>
      <c r="I175" s="21">
        <v>0.1331918572053918</v>
      </c>
      <c r="J175" s="21">
        <v>95.25824159536259</v>
      </c>
      <c r="K175" s="21">
        <v>5.73528352157978</v>
      </c>
      <c r="L175" s="21">
        <v>0.1317017914747287</v>
      </c>
      <c r="M175" s="21">
        <v>41.929593504364206</v>
      </c>
      <c r="N175" s="21">
        <v>1.8069527519104533</v>
      </c>
    </row>
    <row r="176" spans="1:14" ht="15">
      <c r="A176" s="20" t="s">
        <v>187</v>
      </c>
      <c r="B176" s="20" t="s">
        <v>303</v>
      </c>
      <c r="C176" s="20" t="s">
        <v>389</v>
      </c>
      <c r="D176" s="20" t="s">
        <v>317</v>
      </c>
      <c r="E176" s="20" t="s">
        <v>358</v>
      </c>
      <c r="F176" s="21">
        <v>0.15618007112836313</v>
      </c>
      <c r="G176" s="21">
        <v>8.914116518073346</v>
      </c>
      <c r="H176" s="21">
        <v>1.0003122157179771</v>
      </c>
      <c r="I176" s="21">
        <v>0.005486681883427275</v>
      </c>
      <c r="J176" s="21">
        <v>6.4453638474276636</v>
      </c>
      <c r="K176" s="21">
        <v>0.6669661926492606</v>
      </c>
      <c r="L176" s="21">
        <v>0.005732807603406552</v>
      </c>
      <c r="M176" s="21">
        <v>4.477007025359605</v>
      </c>
      <c r="N176" s="21">
        <v>0.4243382815632011</v>
      </c>
    </row>
    <row r="177" spans="1:14" ht="15">
      <c r="A177" s="20" t="s">
        <v>188</v>
      </c>
      <c r="B177" s="20" t="s">
        <v>303</v>
      </c>
      <c r="C177" s="20" t="s">
        <v>389</v>
      </c>
      <c r="D177" s="20" t="s">
        <v>317</v>
      </c>
      <c r="E177" s="20" t="s">
        <v>359</v>
      </c>
      <c r="F177" s="21">
        <v>15.876435557786785</v>
      </c>
      <c r="G177" s="21">
        <v>618.8966211499664</v>
      </c>
      <c r="H177" s="21">
        <v>48.74256648162881</v>
      </c>
      <c r="I177" s="21">
        <v>0.5051528201025546</v>
      </c>
      <c r="J177" s="21">
        <v>496.3266020450555</v>
      </c>
      <c r="K177" s="21">
        <v>20.196433726805527</v>
      </c>
      <c r="L177" s="21">
        <v>0.5110667654284099</v>
      </c>
      <c r="M177" s="21">
        <v>539.9273347263652</v>
      </c>
      <c r="N177" s="21">
        <v>8.517658251756055</v>
      </c>
    </row>
    <row r="178" spans="1:14" ht="15">
      <c r="A178" s="20" t="s">
        <v>189</v>
      </c>
      <c r="B178" s="20" t="s">
        <v>303</v>
      </c>
      <c r="C178" s="20" t="s">
        <v>389</v>
      </c>
      <c r="D178" s="20" t="s">
        <v>317</v>
      </c>
      <c r="E178" s="20" t="s">
        <v>360</v>
      </c>
      <c r="F178" s="21">
        <v>5.765355863504577</v>
      </c>
      <c r="G178" s="21">
        <v>193.04055534225617</v>
      </c>
      <c r="H178" s="21">
        <v>13.613489077372073</v>
      </c>
      <c r="I178" s="21">
        <v>0.16664547048909434</v>
      </c>
      <c r="J178" s="21">
        <v>62.31528323634639</v>
      </c>
      <c r="K178" s="21">
        <v>3.427005826189088</v>
      </c>
      <c r="L178" s="21">
        <v>0.17967306924230406</v>
      </c>
      <c r="M178" s="21">
        <v>27.154992364973193</v>
      </c>
      <c r="N178" s="21">
        <v>0.74152712875596</v>
      </c>
    </row>
    <row r="179" spans="1:14" ht="15">
      <c r="A179" s="20" t="s">
        <v>190</v>
      </c>
      <c r="B179" s="20" t="s">
        <v>303</v>
      </c>
      <c r="C179" s="20" t="s">
        <v>389</v>
      </c>
      <c r="D179" s="20" t="s">
        <v>320</v>
      </c>
      <c r="E179" s="20" t="s">
        <v>328</v>
      </c>
      <c r="F179" s="21">
        <v>0.0009970333820895937</v>
      </c>
      <c r="G179" s="21">
        <v>0.052657888590475134</v>
      </c>
      <c r="H179" s="21">
        <v>0.005084386058043361</v>
      </c>
      <c r="I179" s="21">
        <v>3.998496511585375E-05</v>
      </c>
      <c r="J179" s="21">
        <v>0.05605106523629412</v>
      </c>
      <c r="K179" s="21">
        <v>0.0044721139785848015</v>
      </c>
      <c r="L179" s="21">
        <v>4.577651215829907E-05</v>
      </c>
      <c r="M179" s="21">
        <v>0.05583111087082846</v>
      </c>
      <c r="N179" s="21">
        <v>0.0035991102877263076</v>
      </c>
    </row>
    <row r="180" spans="1:14" ht="15">
      <c r="A180" s="20" t="s">
        <v>191</v>
      </c>
      <c r="B180" s="20" t="s">
        <v>303</v>
      </c>
      <c r="C180" s="20" t="s">
        <v>389</v>
      </c>
      <c r="D180" s="20" t="s">
        <v>320</v>
      </c>
      <c r="E180" s="20" t="s">
        <v>330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</row>
    <row r="181" spans="1:14" ht="15">
      <c r="A181" s="20" t="s">
        <v>192</v>
      </c>
      <c r="B181" s="20" t="s">
        <v>303</v>
      </c>
      <c r="C181" s="20" t="s">
        <v>389</v>
      </c>
      <c r="D181" s="20" t="s">
        <v>320</v>
      </c>
      <c r="E181" s="20" t="s">
        <v>365</v>
      </c>
      <c r="F181" s="21">
        <v>6.865137135153662</v>
      </c>
      <c r="G181" s="21">
        <v>305.7096525034275</v>
      </c>
      <c r="H181" s="21">
        <v>28.99694068559071</v>
      </c>
      <c r="I181" s="21">
        <v>0.2684482742476804</v>
      </c>
      <c r="J181" s="21">
        <v>311.27771838224476</v>
      </c>
      <c r="K181" s="21">
        <v>20.839019604015267</v>
      </c>
      <c r="L181" s="21">
        <v>0.2993159734612761</v>
      </c>
      <c r="M181" s="21">
        <v>323.24707225286437</v>
      </c>
      <c r="N181" s="21">
        <v>17.12843317477389</v>
      </c>
    </row>
    <row r="182" spans="1:14" ht="15">
      <c r="A182" s="20" t="s">
        <v>193</v>
      </c>
      <c r="B182" s="20" t="s">
        <v>303</v>
      </c>
      <c r="C182" s="20" t="s">
        <v>389</v>
      </c>
      <c r="D182" s="20" t="s">
        <v>320</v>
      </c>
      <c r="E182" s="20" t="s">
        <v>368</v>
      </c>
      <c r="F182" s="21">
        <v>1.4169250843520766</v>
      </c>
      <c r="G182" s="21">
        <v>61.91492791104184</v>
      </c>
      <c r="H182" s="21">
        <v>5.527388780978728</v>
      </c>
      <c r="I182" s="21">
        <v>0.058555503893143714</v>
      </c>
      <c r="J182" s="21">
        <v>66.26453648058751</v>
      </c>
      <c r="K182" s="21">
        <v>4.870525549722234</v>
      </c>
      <c r="L182" s="21">
        <v>0.06949260350662197</v>
      </c>
      <c r="M182" s="21">
        <v>76.20414536645428</v>
      </c>
      <c r="N182" s="21">
        <v>5.637481806503745</v>
      </c>
    </row>
    <row r="183" spans="1:14" ht="15">
      <c r="A183" s="20" t="s">
        <v>194</v>
      </c>
      <c r="B183" s="20" t="s">
        <v>303</v>
      </c>
      <c r="C183" s="20" t="s">
        <v>389</v>
      </c>
      <c r="D183" s="20" t="s">
        <v>320</v>
      </c>
      <c r="E183" s="20" t="s">
        <v>369</v>
      </c>
      <c r="F183" s="21">
        <v>9.349971784565014</v>
      </c>
      <c r="G183" s="21">
        <v>466.517123981959</v>
      </c>
      <c r="H183" s="21">
        <v>33.915489270434904</v>
      </c>
      <c r="I183" s="21">
        <v>0.3529574071055443</v>
      </c>
      <c r="J183" s="21">
        <v>382.05172134815547</v>
      </c>
      <c r="K183" s="21">
        <v>24.189096555033657</v>
      </c>
      <c r="L183" s="21">
        <v>0.3864111844902065</v>
      </c>
      <c r="M183" s="21">
        <v>269.4565296038386</v>
      </c>
      <c r="N183" s="21">
        <v>15.696345785734927</v>
      </c>
    </row>
    <row r="184" spans="1:14" ht="15">
      <c r="A184" s="20" t="s">
        <v>195</v>
      </c>
      <c r="B184" s="20" t="s">
        <v>303</v>
      </c>
      <c r="C184" s="20" t="s">
        <v>389</v>
      </c>
      <c r="D184" s="20" t="s">
        <v>320</v>
      </c>
      <c r="E184" s="20" t="s">
        <v>331</v>
      </c>
      <c r="F184" s="21">
        <v>1.103569737701094</v>
      </c>
      <c r="G184" s="21">
        <v>43.47003108683031</v>
      </c>
      <c r="H184" s="21">
        <v>3.1059215174158714</v>
      </c>
      <c r="I184" s="21">
        <v>0.03832693938228488</v>
      </c>
      <c r="J184" s="21">
        <v>31.317685852321986</v>
      </c>
      <c r="K184" s="21">
        <v>1.649847537686755</v>
      </c>
      <c r="L184" s="21">
        <v>0.04160951206134736</v>
      </c>
      <c r="M184" s="21">
        <v>25.19045215566145</v>
      </c>
      <c r="N184" s="21">
        <v>0.8166110572658817</v>
      </c>
    </row>
    <row r="185" spans="1:14" ht="15">
      <c r="A185" s="20" t="s">
        <v>196</v>
      </c>
      <c r="B185" s="20" t="s">
        <v>303</v>
      </c>
      <c r="C185" s="20" t="s">
        <v>389</v>
      </c>
      <c r="D185" s="20" t="s">
        <v>320</v>
      </c>
      <c r="E185" s="20" t="s">
        <v>371</v>
      </c>
      <c r="F185" s="21">
        <v>0.02619527742882382</v>
      </c>
      <c r="G185" s="21">
        <v>1.2455770427030377</v>
      </c>
      <c r="H185" s="21">
        <v>0.12163626416453673</v>
      </c>
      <c r="I185" s="21">
        <v>0.001031231439261598</v>
      </c>
      <c r="J185" s="21">
        <v>1.2192783306579396</v>
      </c>
      <c r="K185" s="21">
        <v>0.09756065441516441</v>
      </c>
      <c r="L185" s="21">
        <v>0.0011600234347337562</v>
      </c>
      <c r="M185" s="21">
        <v>1.1895632428715623</v>
      </c>
      <c r="N185" s="21">
        <v>0.07840232878014566</v>
      </c>
    </row>
    <row r="186" spans="1:14" ht="15">
      <c r="A186" s="20" t="s">
        <v>197</v>
      </c>
      <c r="B186" s="20" t="s">
        <v>303</v>
      </c>
      <c r="C186" s="20" t="s">
        <v>389</v>
      </c>
      <c r="D186" s="20" t="s">
        <v>332</v>
      </c>
      <c r="E186" s="20" t="s">
        <v>372</v>
      </c>
      <c r="F186" s="21">
        <v>6.617592995228305E-05</v>
      </c>
      <c r="G186" s="21">
        <v>0.0027108504636075537</v>
      </c>
      <c r="H186" s="21">
        <v>0.00038222927819561074</v>
      </c>
      <c r="I186" s="21">
        <v>2.444801298764832E-06</v>
      </c>
      <c r="J186" s="21">
        <v>0.002642628691904033</v>
      </c>
      <c r="K186" s="21">
        <v>0.00022049796241764574</v>
      </c>
      <c r="L186" s="21">
        <v>2.7472426387846443E-06</v>
      </c>
      <c r="M186" s="21">
        <v>0.002962317976865227</v>
      </c>
      <c r="N186" s="21">
        <v>0.00023483690248279958</v>
      </c>
    </row>
    <row r="187" spans="1:14" ht="15">
      <c r="A187" s="20" t="s">
        <v>198</v>
      </c>
      <c r="B187" s="20" t="s">
        <v>303</v>
      </c>
      <c r="C187" s="20" t="s">
        <v>389</v>
      </c>
      <c r="D187" s="20" t="s">
        <v>332</v>
      </c>
      <c r="E187" s="20" t="s">
        <v>373</v>
      </c>
      <c r="F187" s="21">
        <v>2.9787410044036347</v>
      </c>
      <c r="G187" s="21">
        <v>143.66159434502399</v>
      </c>
      <c r="H187" s="21">
        <v>13.206417630816931</v>
      </c>
      <c r="I187" s="21">
        <v>0.0980087572412453</v>
      </c>
      <c r="J187" s="21">
        <v>95.04109312783199</v>
      </c>
      <c r="K187" s="21">
        <v>6.964391887314361</v>
      </c>
      <c r="L187" s="21">
        <v>0.09858403448088429</v>
      </c>
      <c r="M187" s="21">
        <v>58.50091479240451</v>
      </c>
      <c r="N187" s="21">
        <v>3.6272856200073322</v>
      </c>
    </row>
    <row r="188" spans="1:14" ht="15">
      <c r="A188" s="20" t="s">
        <v>199</v>
      </c>
      <c r="B188" s="20" t="s">
        <v>303</v>
      </c>
      <c r="C188" s="20" t="s">
        <v>389</v>
      </c>
      <c r="D188" s="20" t="s">
        <v>332</v>
      </c>
      <c r="E188" s="20" t="s">
        <v>374</v>
      </c>
      <c r="F188" s="21">
        <v>0.2674098209875128</v>
      </c>
      <c r="G188" s="21">
        <v>14.965980019132804</v>
      </c>
      <c r="H188" s="21">
        <v>1.4583900176306077</v>
      </c>
      <c r="I188" s="21">
        <v>0.009017219228701951</v>
      </c>
      <c r="J188" s="21">
        <v>10.520244330654364</v>
      </c>
      <c r="K188" s="21">
        <v>0.7931826040789143</v>
      </c>
      <c r="L188" s="21">
        <v>0.0093013786476682</v>
      </c>
      <c r="M188" s="21">
        <v>6.821965884693267</v>
      </c>
      <c r="N188" s="21">
        <v>0.47700414758325965</v>
      </c>
    </row>
    <row r="189" spans="1:14" ht="15">
      <c r="A189" s="20" t="s">
        <v>200</v>
      </c>
      <c r="B189" s="20" t="s">
        <v>303</v>
      </c>
      <c r="C189" s="20" t="s">
        <v>389</v>
      </c>
      <c r="D189" s="20" t="s">
        <v>332</v>
      </c>
      <c r="E189" s="20" t="s">
        <v>375</v>
      </c>
      <c r="F189" s="21">
        <v>0.0014924433007935064</v>
      </c>
      <c r="G189" s="21">
        <v>0.07056048900409183</v>
      </c>
      <c r="H189" s="21">
        <v>0.009063007190797813</v>
      </c>
      <c r="I189" s="21">
        <v>5.1139051199705926E-05</v>
      </c>
      <c r="J189" s="21">
        <v>0.05909657265785277</v>
      </c>
      <c r="K189" s="21">
        <v>0.005626602632866523</v>
      </c>
      <c r="L189" s="21">
        <v>5.270196360238571E-05</v>
      </c>
      <c r="M189" s="21">
        <v>0.04741186086805628</v>
      </c>
      <c r="N189" s="21">
        <v>0.003452638748480473</v>
      </c>
    </row>
    <row r="190" spans="1:14" ht="15">
      <c r="A190" s="20" t="s">
        <v>201</v>
      </c>
      <c r="B190" s="20" t="s">
        <v>303</v>
      </c>
      <c r="C190" s="20" t="s">
        <v>389</v>
      </c>
      <c r="D190" s="20" t="s">
        <v>332</v>
      </c>
      <c r="E190" s="20" t="s">
        <v>376</v>
      </c>
      <c r="F190" s="21">
        <v>0.0002964216111994023</v>
      </c>
      <c r="G190" s="21">
        <v>0.014088370944824872</v>
      </c>
      <c r="H190" s="21">
        <v>0.0019774015398761795</v>
      </c>
      <c r="I190" s="21">
        <v>9.993860645344506E-06</v>
      </c>
      <c r="J190" s="21">
        <v>0.010195389892243095</v>
      </c>
      <c r="K190" s="21">
        <v>0.0013219626368740417</v>
      </c>
      <c r="L190" s="21">
        <v>1.0198178495509952E-05</v>
      </c>
      <c r="M190" s="21">
        <v>0.006384455460041848</v>
      </c>
      <c r="N190" s="21">
        <v>0.0007771785809893591</v>
      </c>
    </row>
    <row r="191" spans="1:14" ht="15">
      <c r="A191" s="20" t="s">
        <v>202</v>
      </c>
      <c r="B191" s="20" t="s">
        <v>303</v>
      </c>
      <c r="C191" s="20" t="s">
        <v>389</v>
      </c>
      <c r="D191" s="20" t="s">
        <v>332</v>
      </c>
      <c r="E191" s="20" t="s">
        <v>333</v>
      </c>
      <c r="F191" s="21">
        <v>0.022677142277737324</v>
      </c>
      <c r="G191" s="21">
        <v>1.1325509769617033</v>
      </c>
      <c r="H191" s="21">
        <v>0.11636840890160513</v>
      </c>
      <c r="I191" s="21">
        <v>0.0007661706917297856</v>
      </c>
      <c r="J191" s="21">
        <v>0.8526919874673118</v>
      </c>
      <c r="K191" s="21">
        <v>0.06358591426547648</v>
      </c>
      <c r="L191" s="21">
        <v>0.0007908942796419546</v>
      </c>
      <c r="M191" s="21">
        <v>0.5690868529908094</v>
      </c>
      <c r="N191" s="21">
        <v>0.03796381514101019</v>
      </c>
    </row>
    <row r="192" spans="1:14" ht="15">
      <c r="A192" s="20" t="s">
        <v>203</v>
      </c>
      <c r="B192" s="20" t="s">
        <v>303</v>
      </c>
      <c r="C192" s="20" t="s">
        <v>389</v>
      </c>
      <c r="D192" s="20" t="s">
        <v>332</v>
      </c>
      <c r="E192" s="20" t="s">
        <v>377</v>
      </c>
      <c r="F192" s="21">
        <v>2.3141986773312476E-05</v>
      </c>
      <c r="G192" s="21">
        <v>0.001177934969125959</v>
      </c>
      <c r="H192" s="21">
        <v>9.342502836559054E-05</v>
      </c>
      <c r="I192" s="21">
        <v>7.804848318325757E-07</v>
      </c>
      <c r="J192" s="21">
        <v>0.0008805437406000837</v>
      </c>
      <c r="K192" s="21">
        <v>5.39933457331643E-05</v>
      </c>
      <c r="L192" s="21">
        <v>8.089561405849275E-07</v>
      </c>
      <c r="M192" s="21">
        <v>0.0005898911613552931</v>
      </c>
      <c r="N192" s="21">
        <v>3.3564403094537606E-05</v>
      </c>
    </row>
    <row r="193" spans="1:14" ht="15">
      <c r="A193" s="20" t="s">
        <v>204</v>
      </c>
      <c r="B193" s="20" t="s">
        <v>303</v>
      </c>
      <c r="C193" s="20" t="s">
        <v>389</v>
      </c>
      <c r="D193" s="20" t="s">
        <v>332</v>
      </c>
      <c r="E193" s="20" t="s">
        <v>378</v>
      </c>
      <c r="F193" s="21">
        <v>0.02098059784427689</v>
      </c>
      <c r="G193" s="21">
        <v>1.0836263244962874</v>
      </c>
      <c r="H193" s="21">
        <v>0.13282733586976717</v>
      </c>
      <c r="I193" s="21">
        <v>0.0007148636460632858</v>
      </c>
      <c r="J193" s="21">
        <v>0.8129699423737008</v>
      </c>
      <c r="K193" s="21">
        <v>0.08512827163517388</v>
      </c>
      <c r="L193" s="21">
        <v>0.0007368634373625512</v>
      </c>
      <c r="M193" s="21">
        <v>0.5728269896429734</v>
      </c>
      <c r="N193" s="21">
        <v>0.052825337340059314</v>
      </c>
    </row>
    <row r="194" spans="1:14" ht="15">
      <c r="A194" s="20" t="s">
        <v>205</v>
      </c>
      <c r="B194" s="20" t="s">
        <v>303</v>
      </c>
      <c r="C194" s="20" t="s">
        <v>389</v>
      </c>
      <c r="D194" s="20" t="s">
        <v>332</v>
      </c>
      <c r="E194" s="20" t="s">
        <v>379</v>
      </c>
      <c r="F194" s="21">
        <v>0.05818223903767555</v>
      </c>
      <c r="G194" s="21">
        <v>3.023256815989818</v>
      </c>
      <c r="H194" s="21">
        <v>0.3002033350639213</v>
      </c>
      <c r="I194" s="21">
        <v>0.0019442643212579226</v>
      </c>
      <c r="J194" s="21">
        <v>2.04587804652708</v>
      </c>
      <c r="K194" s="21">
        <v>0.16466161877345079</v>
      </c>
      <c r="L194" s="21">
        <v>0.001985617962283299</v>
      </c>
      <c r="M194" s="21">
        <v>1.2683513441325178</v>
      </c>
      <c r="N194" s="21">
        <v>0.09182520386536618</v>
      </c>
    </row>
    <row r="195" spans="1:14" ht="15">
      <c r="A195" s="20" t="s">
        <v>206</v>
      </c>
      <c r="B195" s="20" t="s">
        <v>303</v>
      </c>
      <c r="C195" s="20" t="s">
        <v>389</v>
      </c>
      <c r="D195" s="20" t="s">
        <v>332</v>
      </c>
      <c r="E195" s="20" t="s">
        <v>380</v>
      </c>
      <c r="F195" s="21">
        <v>0.04274913181267642</v>
      </c>
      <c r="G195" s="21">
        <v>1.9437790279012341</v>
      </c>
      <c r="H195" s="21">
        <v>0.1490582075741682</v>
      </c>
      <c r="I195" s="21">
        <v>0.0013856613665466093</v>
      </c>
      <c r="J195" s="21">
        <v>1.150821027573419</v>
      </c>
      <c r="K195" s="21">
        <v>0.0767012378647489</v>
      </c>
      <c r="L195" s="21">
        <v>0.0013646866209951459</v>
      </c>
      <c r="M195" s="21">
        <v>0.5767266053423606</v>
      </c>
      <c r="N195" s="21">
        <v>0.032075423904007146</v>
      </c>
    </row>
    <row r="196" spans="1:14" ht="15">
      <c r="A196" s="20" t="s">
        <v>207</v>
      </c>
      <c r="B196" s="20" t="s">
        <v>303</v>
      </c>
      <c r="C196" s="20" t="s">
        <v>389</v>
      </c>
      <c r="D196" s="20" t="s">
        <v>334</v>
      </c>
      <c r="E196" s="20" t="s">
        <v>335</v>
      </c>
      <c r="F196" s="21">
        <v>15.322085239935866</v>
      </c>
      <c r="G196" s="21">
        <v>762.1622117764168</v>
      </c>
      <c r="H196" s="21">
        <v>66.96282065129614</v>
      </c>
      <c r="I196" s="21">
        <v>0.5562872223715699</v>
      </c>
      <c r="J196" s="21">
        <v>653.9134593650671</v>
      </c>
      <c r="K196" s="21">
        <v>46.39098903681784</v>
      </c>
      <c r="L196" s="21">
        <v>0.595037530441851</v>
      </c>
      <c r="M196" s="21">
        <v>536.127847539562</v>
      </c>
      <c r="N196" s="21">
        <v>31.720008893846682</v>
      </c>
    </row>
    <row r="197" spans="1:14" ht="15">
      <c r="A197" s="20" t="s">
        <v>208</v>
      </c>
      <c r="B197" s="20" t="s">
        <v>303</v>
      </c>
      <c r="C197" s="20" t="s">
        <v>389</v>
      </c>
      <c r="D197" s="20" t="s">
        <v>334</v>
      </c>
      <c r="E197" s="20" t="s">
        <v>336</v>
      </c>
      <c r="F197" s="21">
        <v>3.615206394552548</v>
      </c>
      <c r="G197" s="21">
        <v>180.97133942279248</v>
      </c>
      <c r="H197" s="21">
        <v>16.274165085301192</v>
      </c>
      <c r="I197" s="21">
        <v>0.13111882587474777</v>
      </c>
      <c r="J197" s="21">
        <v>152.85898792489408</v>
      </c>
      <c r="K197" s="21">
        <v>11.539946714461298</v>
      </c>
      <c r="L197" s="21">
        <v>0.14012916246833798</v>
      </c>
      <c r="M197" s="21">
        <v>121.99970403809948</v>
      </c>
      <c r="N197" s="21">
        <v>7.854070736105174</v>
      </c>
    </row>
    <row r="198" spans="1:14" ht="15">
      <c r="A198" s="20" t="s">
        <v>209</v>
      </c>
      <c r="B198" s="20" t="s">
        <v>303</v>
      </c>
      <c r="C198" s="20" t="s">
        <v>389</v>
      </c>
      <c r="D198" s="20" t="s">
        <v>334</v>
      </c>
      <c r="E198" s="20" t="s">
        <v>337</v>
      </c>
      <c r="F198" s="21">
        <v>10.031895677481401</v>
      </c>
      <c r="G198" s="21">
        <v>435.7985004643591</v>
      </c>
      <c r="H198" s="21">
        <v>34.61590204232629</v>
      </c>
      <c r="I198" s="21">
        <v>0.34258678363887274</v>
      </c>
      <c r="J198" s="21">
        <v>290.4613231146382</v>
      </c>
      <c r="K198" s="21">
        <v>18.366096261298907</v>
      </c>
      <c r="L198" s="21">
        <v>0.34655529976465216</v>
      </c>
      <c r="M198" s="21">
        <v>184.73635346688664</v>
      </c>
      <c r="N198" s="21">
        <v>6.821602446162691</v>
      </c>
    </row>
    <row r="199" spans="1:14" ht="15">
      <c r="A199" s="20" t="s">
        <v>210</v>
      </c>
      <c r="B199" s="20" t="s">
        <v>303</v>
      </c>
      <c r="C199" s="20" t="s">
        <v>389</v>
      </c>
      <c r="D199" s="20" t="s">
        <v>334</v>
      </c>
      <c r="E199" s="20" t="s">
        <v>388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</row>
    <row r="200" spans="1:14" ht="15">
      <c r="A200" s="20" t="s">
        <v>211</v>
      </c>
      <c r="B200" s="20" t="s">
        <v>303</v>
      </c>
      <c r="C200" s="20" t="s">
        <v>389</v>
      </c>
      <c r="D200" s="20" t="s">
        <v>334</v>
      </c>
      <c r="E200" s="20" t="s">
        <v>381</v>
      </c>
      <c r="F200" s="21">
        <v>5.08068736639381</v>
      </c>
      <c r="G200" s="21">
        <v>226.66290979228975</v>
      </c>
      <c r="H200" s="21">
        <v>42.62200270889218</v>
      </c>
      <c r="I200" s="21">
        <v>0.18619691793424464</v>
      </c>
      <c r="J200" s="21">
        <v>206.83211764682756</v>
      </c>
      <c r="K200" s="21">
        <v>28.091947336457764</v>
      </c>
      <c r="L200" s="21">
        <v>0.1987328308297864</v>
      </c>
      <c r="M200" s="21">
        <v>186.52066394576318</v>
      </c>
      <c r="N200" s="21">
        <v>17.00131435698554</v>
      </c>
    </row>
    <row r="201" spans="1:14" ht="15">
      <c r="A201" s="20" t="s">
        <v>212</v>
      </c>
      <c r="B201" s="20" t="s">
        <v>303</v>
      </c>
      <c r="C201" s="20" t="s">
        <v>389</v>
      </c>
      <c r="D201" s="20" t="s">
        <v>334</v>
      </c>
      <c r="E201" s="20" t="s">
        <v>382</v>
      </c>
      <c r="F201" s="21">
        <v>0.49007112976265527</v>
      </c>
      <c r="G201" s="21">
        <v>25.330331490183838</v>
      </c>
      <c r="H201" s="21">
        <v>1.8382226864345366</v>
      </c>
      <c r="I201" s="21">
        <v>0.017877772907071324</v>
      </c>
      <c r="J201" s="21">
        <v>21.90885008686965</v>
      </c>
      <c r="K201" s="21">
        <v>1.3330191387418215</v>
      </c>
      <c r="L201" s="21">
        <v>0.019314835369714428</v>
      </c>
      <c r="M201" s="21">
        <v>17.7462543799566</v>
      </c>
      <c r="N201" s="21">
        <v>0.9475891691620327</v>
      </c>
    </row>
    <row r="202" spans="1:14" ht="15">
      <c r="A202" s="20" t="s">
        <v>213</v>
      </c>
      <c r="B202" s="20" t="s">
        <v>303</v>
      </c>
      <c r="C202" s="20" t="s">
        <v>389</v>
      </c>
      <c r="D202" s="20" t="s">
        <v>334</v>
      </c>
      <c r="E202" s="20" t="s">
        <v>338</v>
      </c>
      <c r="F202" s="21">
        <v>0.43417593399227083</v>
      </c>
      <c r="G202" s="21">
        <v>18.736186938471064</v>
      </c>
      <c r="H202" s="21">
        <v>1.5229717980050919</v>
      </c>
      <c r="I202" s="21">
        <v>0.01492551068884909</v>
      </c>
      <c r="J202" s="21">
        <v>13.299245934813865</v>
      </c>
      <c r="K202" s="21">
        <v>0.8456552880746531</v>
      </c>
      <c r="L202" s="21">
        <v>0.015211934081491197</v>
      </c>
      <c r="M202" s="21">
        <v>9.381301923278336</v>
      </c>
      <c r="N202" s="21">
        <v>0.37296344986149527</v>
      </c>
    </row>
    <row r="203" spans="1:14" ht="15">
      <c r="A203" s="20" t="s">
        <v>214</v>
      </c>
      <c r="B203" s="20" t="s">
        <v>303</v>
      </c>
      <c r="C203" s="20" t="s">
        <v>389</v>
      </c>
      <c r="D203" s="20" t="s">
        <v>339</v>
      </c>
      <c r="E203" s="20" t="s">
        <v>383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</row>
    <row r="204" spans="1:14" ht="15">
      <c r="A204" s="20" t="s">
        <v>215</v>
      </c>
      <c r="B204" s="20" t="s">
        <v>303</v>
      </c>
      <c r="C204" s="20" t="s">
        <v>389</v>
      </c>
      <c r="D204" s="20" t="s">
        <v>339</v>
      </c>
      <c r="E204" s="20" t="s">
        <v>384</v>
      </c>
      <c r="F204" s="21">
        <v>2.717845030819113</v>
      </c>
      <c r="G204" s="21">
        <v>93.25190938297648</v>
      </c>
      <c r="H204" s="21">
        <v>6.02562428694882</v>
      </c>
      <c r="I204" s="21">
        <v>0.05920260805862953</v>
      </c>
      <c r="J204" s="21">
        <v>22.79522619786972</v>
      </c>
      <c r="K204" s="21">
        <v>1.2993027084437736</v>
      </c>
      <c r="L204" s="21">
        <v>0.05165709757443685</v>
      </c>
      <c r="M204" s="21">
        <v>6.33641123673295</v>
      </c>
      <c r="N204" s="21">
        <v>0.23017311864577258</v>
      </c>
    </row>
    <row r="205" spans="1:14" ht="15">
      <c r="A205" s="20" t="s">
        <v>216</v>
      </c>
      <c r="B205" s="20" t="s">
        <v>303</v>
      </c>
      <c r="C205" s="20" t="s">
        <v>389</v>
      </c>
      <c r="D205" s="20" t="s">
        <v>396</v>
      </c>
      <c r="E205" s="20" t="s">
        <v>397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</row>
    <row r="206" spans="1:14" ht="15">
      <c r="A206" s="20" t="s">
        <v>217</v>
      </c>
      <c r="B206" s="20" t="s">
        <v>303</v>
      </c>
      <c r="C206" s="20" t="s">
        <v>389</v>
      </c>
      <c r="D206" s="20" t="s">
        <v>317</v>
      </c>
      <c r="E206" s="20" t="s">
        <v>385</v>
      </c>
      <c r="F206" s="21">
        <v>0.06770970000000003</v>
      </c>
      <c r="G206" s="21">
        <v>3.2938404000000006</v>
      </c>
      <c r="H206" s="21">
        <v>0.14639004000000003</v>
      </c>
      <c r="I206" s="21">
        <v>0.0018035603999999995</v>
      </c>
      <c r="J206" s="21">
        <v>1.5756599999999996</v>
      </c>
      <c r="K206" s="21">
        <v>0.05791339200000003</v>
      </c>
      <c r="L206" s="21">
        <v>0.0015980718000000007</v>
      </c>
      <c r="M206" s="21">
        <v>0.8374635</v>
      </c>
      <c r="N206" s="21">
        <v>0.021208343999999997</v>
      </c>
    </row>
    <row r="207" spans="1:14" ht="15">
      <c r="A207" s="20" t="s">
        <v>218</v>
      </c>
      <c r="B207" s="20" t="s">
        <v>303</v>
      </c>
      <c r="C207" s="20" t="s">
        <v>398</v>
      </c>
      <c r="D207" s="20" t="s">
        <v>399</v>
      </c>
      <c r="E207" s="20" t="s">
        <v>400</v>
      </c>
      <c r="F207" s="21">
        <v>0.28067860538023415</v>
      </c>
      <c r="G207" s="21">
        <v>59.93017097472329</v>
      </c>
      <c r="H207" s="21">
        <v>21.023994024466</v>
      </c>
      <c r="I207" s="21">
        <v>0.2433301477193044</v>
      </c>
      <c r="J207" s="21">
        <v>102.3187422294089</v>
      </c>
      <c r="K207" s="21">
        <v>8.214134548676585</v>
      </c>
      <c r="L207" s="21">
        <v>0.25580331704307646</v>
      </c>
      <c r="M207" s="21">
        <v>106.18539791924779</v>
      </c>
      <c r="N207" s="21">
        <v>3.1464771770308237</v>
      </c>
    </row>
    <row r="208" spans="1:14" ht="15">
      <c r="A208" s="20" t="s">
        <v>219</v>
      </c>
      <c r="B208" s="20" t="s">
        <v>303</v>
      </c>
      <c r="C208" s="20" t="s">
        <v>398</v>
      </c>
      <c r="D208" s="20" t="s">
        <v>399</v>
      </c>
      <c r="E208" s="20" t="s">
        <v>401</v>
      </c>
      <c r="F208" s="21">
        <v>0.12175488789015947</v>
      </c>
      <c r="G208" s="21">
        <v>22.045733243479123</v>
      </c>
      <c r="H208" s="21">
        <v>7.464529618504104</v>
      </c>
      <c r="I208" s="21">
        <v>0.10290640459682354</v>
      </c>
      <c r="J208" s="21">
        <v>45.27355569964561</v>
      </c>
      <c r="K208" s="21">
        <v>1.588786042220191</v>
      </c>
      <c r="L208" s="21">
        <v>0.10814564201751346</v>
      </c>
      <c r="M208" s="21">
        <v>50.245449079838764</v>
      </c>
      <c r="N208" s="21">
        <v>0.5347271765264587</v>
      </c>
    </row>
    <row r="209" spans="1:14" ht="15">
      <c r="A209" s="20" t="s">
        <v>220</v>
      </c>
      <c r="B209" s="20" t="s">
        <v>303</v>
      </c>
      <c r="C209" s="20" t="s">
        <v>398</v>
      </c>
      <c r="D209" s="20" t="s">
        <v>402</v>
      </c>
      <c r="E209" s="20" t="s">
        <v>403</v>
      </c>
      <c r="F209" s="21">
        <v>0.16070184539033805</v>
      </c>
      <c r="G209" s="21">
        <v>84.04356668150626</v>
      </c>
      <c r="H209" s="21">
        <v>0.6532392400394382</v>
      </c>
      <c r="I209" s="21">
        <v>0.1326972716821189</v>
      </c>
      <c r="J209" s="21">
        <v>79.79299324852482</v>
      </c>
      <c r="K209" s="21">
        <v>0.6971230527749082</v>
      </c>
      <c r="L209" s="21">
        <v>0.13599494688456043</v>
      </c>
      <c r="M209" s="21">
        <v>54.77686366438968</v>
      </c>
      <c r="N209" s="21">
        <v>0.7304233896604768</v>
      </c>
    </row>
    <row r="210" spans="1:14" ht="15">
      <c r="A210" s="20" t="s">
        <v>221</v>
      </c>
      <c r="B210" s="20" t="s">
        <v>303</v>
      </c>
      <c r="C210" s="20" t="s">
        <v>398</v>
      </c>
      <c r="D210" s="20" t="s">
        <v>404</v>
      </c>
      <c r="E210" s="20" t="s">
        <v>403</v>
      </c>
      <c r="F210" s="21">
        <v>1.783084192767932</v>
      </c>
      <c r="G210" s="21">
        <v>86.5410964762278</v>
      </c>
      <c r="H210" s="21">
        <v>1.6923022457888588</v>
      </c>
      <c r="I210" s="21">
        <v>0.2647034901633429</v>
      </c>
      <c r="J210" s="21">
        <v>85.91540482475261</v>
      </c>
      <c r="K210" s="21">
        <v>1.8245982926931847</v>
      </c>
      <c r="L210" s="21">
        <v>0.301298195709134</v>
      </c>
      <c r="M210" s="21">
        <v>83.20418295428415</v>
      </c>
      <c r="N210" s="21">
        <v>1.9320453659796384</v>
      </c>
    </row>
    <row r="211" spans="1:14" ht="15">
      <c r="A211" s="20" t="s">
        <v>222</v>
      </c>
      <c r="B211" s="20" t="s">
        <v>303</v>
      </c>
      <c r="C211" s="20" t="s">
        <v>398</v>
      </c>
      <c r="D211" s="20" t="s">
        <v>404</v>
      </c>
      <c r="E211" s="20" t="s">
        <v>400</v>
      </c>
      <c r="F211" s="21">
        <v>0.008480243495327538</v>
      </c>
      <c r="G211" s="21">
        <v>0.32854891539659603</v>
      </c>
      <c r="H211" s="21">
        <v>0.036492577199640934</v>
      </c>
      <c r="I211" s="21">
        <v>0.0012624718664260527</v>
      </c>
      <c r="J211" s="21">
        <v>0.2927087450531718</v>
      </c>
      <c r="K211" s="21">
        <v>0.02650547147825528</v>
      </c>
      <c r="L211" s="21">
        <v>0.0014382427630170627</v>
      </c>
      <c r="M211" s="21">
        <v>0.2556690100663398</v>
      </c>
      <c r="N211" s="21">
        <v>0.021977947267417298</v>
      </c>
    </row>
    <row r="212" spans="1:14" ht="15">
      <c r="A212" s="20" t="s">
        <v>223</v>
      </c>
      <c r="B212" s="20" t="s">
        <v>303</v>
      </c>
      <c r="C212" s="20" t="s">
        <v>405</v>
      </c>
      <c r="D212" s="20" t="s">
        <v>404</v>
      </c>
      <c r="E212" s="20" t="s">
        <v>406</v>
      </c>
      <c r="F212" s="21">
        <v>0.43195999534221935</v>
      </c>
      <c r="G212" s="21">
        <v>22.477264681210286</v>
      </c>
      <c r="H212" s="21">
        <v>2.759938593618999</v>
      </c>
      <c r="I212" s="21">
        <v>0.015301315729667253</v>
      </c>
      <c r="J212" s="21">
        <v>16.770803201975696</v>
      </c>
      <c r="K212" s="21">
        <v>1.8625625688705802</v>
      </c>
      <c r="L212" s="21">
        <v>0.01610653344258277</v>
      </c>
      <c r="M212" s="21">
        <v>11.338351675549035</v>
      </c>
      <c r="N212" s="21">
        <v>1.1738870555385055</v>
      </c>
    </row>
    <row r="213" spans="1:14" ht="15">
      <c r="A213" s="20" t="s">
        <v>224</v>
      </c>
      <c r="B213" s="20" t="s">
        <v>303</v>
      </c>
      <c r="C213" s="20" t="s">
        <v>405</v>
      </c>
      <c r="D213" s="20" t="s">
        <v>407</v>
      </c>
      <c r="E213" s="20" t="s">
        <v>406</v>
      </c>
      <c r="F213" s="21">
        <v>0.0016590875905689514</v>
      </c>
      <c r="G213" s="21">
        <v>0.35200209741001987</v>
      </c>
      <c r="H213" s="21">
        <v>0.011763805563246296</v>
      </c>
      <c r="I213" s="21">
        <v>0.00148990159311773</v>
      </c>
      <c r="J213" s="21">
        <v>0.2101438633008578</v>
      </c>
      <c r="K213" s="21">
        <v>0.012023242148477725</v>
      </c>
      <c r="L213" s="21">
        <v>0.0015822111625769656</v>
      </c>
      <c r="M213" s="21">
        <v>0.20800042394369866</v>
      </c>
      <c r="N213" s="21">
        <v>0.01277608021766422</v>
      </c>
    </row>
    <row r="214" spans="1:14" ht="15">
      <c r="A214" s="20" t="s">
        <v>225</v>
      </c>
      <c r="B214" s="20" t="s">
        <v>303</v>
      </c>
      <c r="C214" s="20" t="s">
        <v>405</v>
      </c>
      <c r="D214" s="20" t="s">
        <v>386</v>
      </c>
      <c r="E214" s="20" t="s">
        <v>406</v>
      </c>
      <c r="F214" s="21">
        <v>6.247572584144016E-05</v>
      </c>
      <c r="G214" s="21">
        <v>0.042836343607329685</v>
      </c>
      <c r="H214" s="21">
        <v>0.0002920183588690733</v>
      </c>
      <c r="I214" s="21">
        <v>6.532987975720988E-05</v>
      </c>
      <c r="J214" s="21">
        <v>0.01404709881586201</v>
      </c>
      <c r="K214" s="21">
        <v>0.00034206464295699905</v>
      </c>
      <c r="L214" s="21">
        <v>7.114340977332449E-05</v>
      </c>
      <c r="M214" s="21">
        <v>0.007565656734003211</v>
      </c>
      <c r="N214" s="21">
        <v>0.0003793751021024042</v>
      </c>
    </row>
    <row r="215" spans="6:14" ht="12.75">
      <c r="F215" s="19">
        <f>SUM(F4:F214)</f>
        <v>473.7983579667081</v>
      </c>
      <c r="G215" s="19">
        <f aca="true" t="shared" si="0" ref="G215:N215">SUM(G4:G214)</f>
        <v>24615.627247670414</v>
      </c>
      <c r="H215" s="19">
        <f t="shared" si="0"/>
        <v>2350.7245608590615</v>
      </c>
      <c r="I215" s="19">
        <f t="shared" si="0"/>
        <v>34.21098636799527</v>
      </c>
      <c r="J215" s="19">
        <f t="shared" si="0"/>
        <v>14240.293298540151</v>
      </c>
      <c r="K215" s="19">
        <f t="shared" si="0"/>
        <v>1686.942254357077</v>
      </c>
      <c r="L215" s="19">
        <f t="shared" si="0"/>
        <v>36.85024631452281</v>
      </c>
      <c r="M215" s="19">
        <f t="shared" si="0"/>
        <v>10252.077371932628</v>
      </c>
      <c r="N215" s="19">
        <f t="shared" si="0"/>
        <v>1288.2109487626274</v>
      </c>
    </row>
  </sheetData>
  <sheetProtection/>
  <autoFilter ref="A3:N214"/>
  <mergeCells count="3">
    <mergeCell ref="F2:H2"/>
    <mergeCell ref="I2:K2"/>
    <mergeCell ref="L2:N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8" sqref="D18"/>
    </sheetView>
  </sheetViews>
  <sheetFormatPr defaultColWidth="9.140625" defaultRowHeight="12.75"/>
  <cols>
    <col min="3" max="3" width="20.7109375" style="0" bestFit="1" customWidth="1"/>
  </cols>
  <sheetData>
    <row r="1" spans="1:4" ht="15">
      <c r="A1" t="s">
        <v>273</v>
      </c>
      <c r="B1" t="s">
        <v>272</v>
      </c>
      <c r="C1" s="16" t="s">
        <v>298</v>
      </c>
      <c r="D1" s="10" t="s">
        <v>408</v>
      </c>
    </row>
    <row r="2" spans="1:4" ht="12.75">
      <c r="A2" s="10" t="s">
        <v>276</v>
      </c>
      <c r="B2" s="10" t="s">
        <v>250</v>
      </c>
      <c r="C2" s="18">
        <v>1</v>
      </c>
      <c r="D2" t="str">
        <f>RIGHT(A2,2)</f>
        <v>13</v>
      </c>
    </row>
    <row r="3" spans="1:4" ht="12.75">
      <c r="A3" s="10" t="s">
        <v>277</v>
      </c>
      <c r="B3" s="10" t="s">
        <v>251</v>
      </c>
      <c r="C3" s="18">
        <v>1</v>
      </c>
      <c r="D3" t="str">
        <f aca="true" t="shared" si="0" ref="D3:D10">RIGHT(A3,2)</f>
        <v>15</v>
      </c>
    </row>
    <row r="4" spans="1:4" ht="12.75">
      <c r="A4" s="10" t="s">
        <v>278</v>
      </c>
      <c r="B4" s="10" t="s">
        <v>252</v>
      </c>
      <c r="C4" s="18">
        <v>1</v>
      </c>
      <c r="D4" t="str">
        <f t="shared" si="0"/>
        <v>45</v>
      </c>
    </row>
    <row r="5" spans="1:4" ht="12.75">
      <c r="A5" s="10" t="s">
        <v>279</v>
      </c>
      <c r="B5" s="10" t="s">
        <v>253</v>
      </c>
      <c r="C5" s="18">
        <v>1</v>
      </c>
      <c r="D5" t="str">
        <f t="shared" si="0"/>
        <v>57</v>
      </c>
    </row>
    <row r="6" spans="1:4" ht="12.75">
      <c r="A6" s="10" t="s">
        <v>280</v>
      </c>
      <c r="B6" s="10" t="s">
        <v>254</v>
      </c>
      <c r="C6" s="18">
        <v>1</v>
      </c>
      <c r="D6" t="str">
        <f t="shared" si="0"/>
        <v>63</v>
      </c>
    </row>
    <row r="7" spans="1:4" ht="12.75">
      <c r="A7" s="10" t="s">
        <v>281</v>
      </c>
      <c r="B7" s="10" t="s">
        <v>255</v>
      </c>
      <c r="C7" s="18">
        <v>1</v>
      </c>
      <c r="D7" t="str">
        <f t="shared" si="0"/>
        <v>67</v>
      </c>
    </row>
    <row r="8" spans="1:4" ht="12.75">
      <c r="A8" s="10" t="s">
        <v>282</v>
      </c>
      <c r="B8" s="10" t="s">
        <v>256</v>
      </c>
      <c r="C8" s="18">
        <v>1</v>
      </c>
      <c r="D8" t="str">
        <f t="shared" si="0"/>
        <v>77</v>
      </c>
    </row>
    <row r="9" spans="1:4" ht="12.75">
      <c r="A9" s="10" t="s">
        <v>283</v>
      </c>
      <c r="B9" s="10" t="s">
        <v>257</v>
      </c>
      <c r="C9" s="18">
        <v>1</v>
      </c>
      <c r="D9" t="str">
        <f t="shared" si="0"/>
        <v>89</v>
      </c>
    </row>
    <row r="10" spans="1:4" ht="12.75">
      <c r="A10" s="10" t="s">
        <v>284</v>
      </c>
      <c r="B10" s="10" t="s">
        <v>258</v>
      </c>
      <c r="C10" s="18">
        <v>1</v>
      </c>
      <c r="D10" t="str">
        <f t="shared" si="0"/>
        <v>97</v>
      </c>
    </row>
    <row r="11" spans="1:4" ht="12.75">
      <c r="A11" s="10" t="s">
        <v>285</v>
      </c>
      <c r="B11" s="10" t="s">
        <v>259</v>
      </c>
      <c r="C11" s="18">
        <v>1</v>
      </c>
      <c r="D11" t="str">
        <f>RIGHT(A11,3)</f>
        <v>113</v>
      </c>
    </row>
    <row r="12" spans="1:4" ht="12.75">
      <c r="A12" s="10" t="s">
        <v>286</v>
      </c>
      <c r="B12" s="10" t="s">
        <v>260</v>
      </c>
      <c r="C12" s="18">
        <v>1</v>
      </c>
      <c r="D12" t="str">
        <f aca="true" t="shared" si="1" ref="D12:D23">RIGHT(A12,3)</f>
        <v>117</v>
      </c>
    </row>
    <row r="13" spans="1:4" ht="12.75">
      <c r="A13" s="10" t="s">
        <v>287</v>
      </c>
      <c r="B13" s="10" t="s">
        <v>261</v>
      </c>
      <c r="C13" s="18">
        <v>1</v>
      </c>
      <c r="D13" t="str">
        <f t="shared" si="1"/>
        <v>121</v>
      </c>
    </row>
    <row r="14" spans="1:4" ht="12.75">
      <c r="A14" s="10" t="s">
        <v>288</v>
      </c>
      <c r="B14" s="10" t="s">
        <v>262</v>
      </c>
      <c r="C14" s="18">
        <v>1</v>
      </c>
      <c r="D14" t="str">
        <f t="shared" si="1"/>
        <v>135</v>
      </c>
    </row>
    <row r="15" spans="1:4" ht="12.75">
      <c r="A15" s="10" t="s">
        <v>289</v>
      </c>
      <c r="B15" s="10" t="s">
        <v>263</v>
      </c>
      <c r="C15" s="18">
        <v>1</v>
      </c>
      <c r="D15" t="str">
        <f t="shared" si="1"/>
        <v>139</v>
      </c>
    </row>
    <row r="16" spans="1:4" ht="12.75">
      <c r="A16" s="10" t="s">
        <v>290</v>
      </c>
      <c r="B16" s="10" t="s">
        <v>264</v>
      </c>
      <c r="C16" s="18">
        <v>0</v>
      </c>
      <c r="D16" t="str">
        <f t="shared" si="1"/>
        <v>149</v>
      </c>
    </row>
    <row r="17" spans="1:4" ht="12.75">
      <c r="A17" s="10" t="s">
        <v>291</v>
      </c>
      <c r="B17" s="10" t="s">
        <v>265</v>
      </c>
      <c r="C17" s="18">
        <v>1</v>
      </c>
      <c r="D17" t="str">
        <f t="shared" si="1"/>
        <v>151</v>
      </c>
    </row>
    <row r="18" spans="1:4" ht="12.75">
      <c r="A18" s="10" t="s">
        <v>292</v>
      </c>
      <c r="B18" s="10" t="s">
        <v>266</v>
      </c>
      <c r="C18" s="18">
        <v>1</v>
      </c>
      <c r="D18" t="str">
        <f t="shared" si="1"/>
        <v>217</v>
      </c>
    </row>
    <row r="19" spans="1:4" ht="12.75">
      <c r="A19" s="10" t="s">
        <v>293</v>
      </c>
      <c r="B19" s="10" t="s">
        <v>267</v>
      </c>
      <c r="C19" s="18">
        <v>1</v>
      </c>
      <c r="D19" t="str">
        <f t="shared" si="1"/>
        <v>223</v>
      </c>
    </row>
    <row r="20" spans="1:4" ht="12.75">
      <c r="A20" s="10" t="s">
        <v>294</v>
      </c>
      <c r="B20" s="10" t="s">
        <v>268</v>
      </c>
      <c r="C20" s="18">
        <v>0.1642002073711</v>
      </c>
      <c r="D20" t="str">
        <f t="shared" si="1"/>
        <v>237</v>
      </c>
    </row>
    <row r="21" spans="1:4" ht="12.75">
      <c r="A21" s="10" t="s">
        <v>295</v>
      </c>
      <c r="B21" s="10" t="s">
        <v>269</v>
      </c>
      <c r="C21" s="18">
        <v>1</v>
      </c>
      <c r="D21" t="str">
        <f t="shared" si="1"/>
        <v>247</v>
      </c>
    </row>
    <row r="22" spans="1:4" ht="12.75">
      <c r="A22" s="10" t="s">
        <v>296</v>
      </c>
      <c r="B22" s="10" t="s">
        <v>270</v>
      </c>
      <c r="C22" s="18">
        <v>1</v>
      </c>
      <c r="D22" t="str">
        <f t="shared" si="1"/>
        <v>255</v>
      </c>
    </row>
    <row r="23" spans="1:4" ht="12.75">
      <c r="A23" s="10" t="s">
        <v>297</v>
      </c>
      <c r="B23" s="10" t="s">
        <v>271</v>
      </c>
      <c r="C23" s="18">
        <v>1</v>
      </c>
      <c r="D23" t="str">
        <f t="shared" si="1"/>
        <v>297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Dept.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Tian</dc:creator>
  <cp:keywords/>
  <dc:description/>
  <cp:lastModifiedBy>Di Tian</cp:lastModifiedBy>
  <dcterms:created xsi:type="dcterms:W3CDTF">2010-11-17T18:41:20Z</dcterms:created>
  <dcterms:modified xsi:type="dcterms:W3CDTF">2011-10-14T03:19:37Z</dcterms:modified>
  <cp:category/>
  <cp:version/>
  <cp:contentType/>
  <cp:contentStatus/>
</cp:coreProperties>
</file>