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mmy.buchli\Downloads\RCR and QTR Spreadsheets for EPD website\"/>
    </mc:Choice>
  </mc:AlternateContent>
  <xr:revisionPtr revIDLastSave="0" documentId="13_ncr:1_{59ED2B90-5CD9-4F25-AB19-EDAD7A04B9ED}" xr6:coauthVersionLast="47" xr6:coauthVersionMax="47" xr10:uidLastSave="{00000000-0000-0000-0000-000000000000}"/>
  <bookViews>
    <workbookView xWindow="28680" yWindow="-120" windowWidth="29040" windowHeight="15720" xr2:uid="{DF32A29F-CEA0-4B6A-82C9-353C253A43AB}"/>
  </bookViews>
  <sheets>
    <sheet name="2023 RCR" sheetId="1" r:id="rId1"/>
  </sheets>
  <definedNames>
    <definedName name="_xlnm._FilterDatabase" localSheetId="0" hidden="1">'2023 RCR'!$D$1:$D$84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G42" i="1"/>
  <c r="K42" i="1" s="1"/>
  <c r="J30" i="1"/>
  <c r="G30" i="1"/>
  <c r="K30" i="1" s="1"/>
  <c r="J26" i="1"/>
  <c r="G26" i="1"/>
  <c r="K26" i="1" s="1"/>
  <c r="J24" i="1"/>
  <c r="G24" i="1"/>
  <c r="K24" i="1" s="1"/>
  <c r="J60" i="1"/>
  <c r="G60" i="1"/>
  <c r="K60" i="1" s="1"/>
  <c r="G75" i="1"/>
  <c r="K75" i="1" s="1"/>
  <c r="J75" i="1"/>
  <c r="J10" i="1"/>
  <c r="G10" i="1"/>
  <c r="K10" i="1" s="1"/>
  <c r="J3" i="1"/>
  <c r="G3" i="1"/>
  <c r="K3" i="1" s="1"/>
  <c r="J68" i="1"/>
  <c r="G68" i="1"/>
  <c r="K68" i="1" s="1"/>
  <c r="J56" i="1"/>
  <c r="G56" i="1"/>
  <c r="K56" i="1" s="1"/>
  <c r="G7" i="1"/>
  <c r="K7" i="1" s="1"/>
  <c r="J7" i="1"/>
  <c r="G22" i="1"/>
  <c r="K22" i="1" s="1"/>
  <c r="J22" i="1"/>
  <c r="G17" i="1"/>
  <c r="K17" i="1" s="1"/>
  <c r="J17" i="1"/>
  <c r="J2" i="1"/>
  <c r="J65" i="1"/>
  <c r="J6" i="1"/>
  <c r="J39" i="1"/>
  <c r="J9" i="1"/>
  <c r="J11" i="1"/>
  <c r="J82" i="1"/>
  <c r="J35" i="1"/>
  <c r="J12" i="1"/>
  <c r="J74" i="1"/>
  <c r="J18" i="1"/>
  <c r="J59" i="1"/>
  <c r="J21" i="1"/>
  <c r="J23" i="1"/>
  <c r="J13" i="1"/>
  <c r="J25" i="1"/>
  <c r="J27" i="1"/>
  <c r="J29" i="1"/>
  <c r="J32" i="1"/>
  <c r="J33" i="1"/>
  <c r="J34" i="1"/>
  <c r="J64" i="1"/>
  <c r="J44" i="1"/>
  <c r="J36" i="1"/>
  <c r="J38" i="1"/>
  <c r="J41" i="1"/>
  <c r="J43" i="1"/>
  <c r="J80" i="1"/>
  <c r="J46" i="1"/>
  <c r="J45" i="1"/>
  <c r="J47" i="1"/>
  <c r="J48" i="1"/>
  <c r="J49" i="1"/>
  <c r="J78" i="1"/>
  <c r="J50" i="1"/>
  <c r="J54" i="1"/>
  <c r="J31" i="1"/>
  <c r="J55" i="1"/>
  <c r="J58" i="1"/>
  <c r="J61" i="1"/>
  <c r="J62" i="1"/>
  <c r="J84" i="1"/>
  <c r="J15" i="1"/>
  <c r="J4" i="1"/>
  <c r="J63" i="1"/>
  <c r="J83" i="1"/>
  <c r="J8" i="1"/>
  <c r="J5" i="1"/>
  <c r="J40" i="1"/>
  <c r="J20" i="1"/>
  <c r="J28" i="1"/>
  <c r="J66" i="1"/>
  <c r="J19" i="1"/>
  <c r="J14" i="1"/>
  <c r="J69" i="1"/>
  <c r="J70" i="1"/>
  <c r="J71" i="1"/>
  <c r="J73" i="1"/>
  <c r="J72" i="1"/>
  <c r="J76" i="1"/>
  <c r="J57" i="1"/>
  <c r="J51" i="1"/>
  <c r="J52" i="1"/>
  <c r="J79" i="1"/>
  <c r="J81" i="1"/>
  <c r="J16" i="1"/>
  <c r="J67" i="1"/>
  <c r="J37" i="1"/>
  <c r="J77" i="1"/>
  <c r="J53" i="1"/>
  <c r="G2" i="1"/>
  <c r="K2" i="1" s="1"/>
  <c r="G65" i="1"/>
  <c r="K65" i="1" s="1"/>
  <c r="G6" i="1"/>
  <c r="K6" i="1" s="1"/>
  <c r="G39" i="1"/>
  <c r="K39" i="1" s="1"/>
  <c r="G9" i="1"/>
  <c r="K9" i="1" s="1"/>
  <c r="G11" i="1"/>
  <c r="K11" i="1" s="1"/>
  <c r="G82" i="1"/>
  <c r="K82" i="1" s="1"/>
  <c r="G35" i="1"/>
  <c r="K35" i="1" s="1"/>
  <c r="G12" i="1"/>
  <c r="K12" i="1" s="1"/>
  <c r="G74" i="1"/>
  <c r="K74" i="1" s="1"/>
  <c r="G18" i="1"/>
  <c r="K18" i="1" s="1"/>
  <c r="G59" i="1"/>
  <c r="K59" i="1" s="1"/>
  <c r="G21" i="1"/>
  <c r="K21" i="1" s="1"/>
  <c r="G23" i="1"/>
  <c r="K23" i="1" s="1"/>
  <c r="G13" i="1"/>
  <c r="K13" i="1" s="1"/>
  <c r="G25" i="1"/>
  <c r="K25" i="1" s="1"/>
  <c r="G27" i="1"/>
  <c r="K27" i="1" s="1"/>
  <c r="G29" i="1"/>
  <c r="K29" i="1" s="1"/>
  <c r="G32" i="1"/>
  <c r="K32" i="1" s="1"/>
  <c r="G33" i="1"/>
  <c r="K33" i="1" s="1"/>
  <c r="G34" i="1"/>
  <c r="K34" i="1" s="1"/>
  <c r="G64" i="1"/>
  <c r="K64" i="1" s="1"/>
  <c r="G44" i="1"/>
  <c r="K44" i="1" s="1"/>
  <c r="G36" i="1"/>
  <c r="K36" i="1" s="1"/>
  <c r="G38" i="1"/>
  <c r="K38" i="1" s="1"/>
  <c r="G41" i="1"/>
  <c r="K41" i="1" s="1"/>
  <c r="G43" i="1"/>
  <c r="K43" i="1" s="1"/>
  <c r="G80" i="1"/>
  <c r="K80" i="1" s="1"/>
  <c r="G46" i="1"/>
  <c r="K46" i="1" s="1"/>
  <c r="G45" i="1"/>
  <c r="K45" i="1" s="1"/>
  <c r="G47" i="1"/>
  <c r="K47" i="1" s="1"/>
  <c r="G48" i="1"/>
  <c r="K48" i="1" s="1"/>
  <c r="G49" i="1"/>
  <c r="K49" i="1" s="1"/>
  <c r="G78" i="1"/>
  <c r="K78" i="1" s="1"/>
  <c r="G50" i="1"/>
  <c r="K50" i="1" s="1"/>
  <c r="G54" i="1"/>
  <c r="K54" i="1" s="1"/>
  <c r="G31" i="1"/>
  <c r="K31" i="1" s="1"/>
  <c r="G55" i="1"/>
  <c r="K55" i="1" s="1"/>
  <c r="G58" i="1"/>
  <c r="K58" i="1" s="1"/>
  <c r="G61" i="1"/>
  <c r="K61" i="1" s="1"/>
  <c r="G62" i="1"/>
  <c r="K62" i="1" s="1"/>
  <c r="G84" i="1"/>
  <c r="K84" i="1" s="1"/>
  <c r="G15" i="1"/>
  <c r="K15" i="1" s="1"/>
  <c r="G4" i="1"/>
  <c r="K4" i="1" s="1"/>
  <c r="G63" i="1"/>
  <c r="K63" i="1" s="1"/>
  <c r="G83" i="1"/>
  <c r="K83" i="1" s="1"/>
  <c r="G8" i="1"/>
  <c r="K8" i="1" s="1"/>
  <c r="G5" i="1"/>
  <c r="K5" i="1" s="1"/>
  <c r="G40" i="1"/>
  <c r="K40" i="1" s="1"/>
  <c r="G20" i="1"/>
  <c r="K20" i="1" s="1"/>
  <c r="G28" i="1"/>
  <c r="K28" i="1" s="1"/>
  <c r="G66" i="1"/>
  <c r="K66" i="1" s="1"/>
  <c r="G19" i="1"/>
  <c r="K19" i="1" s="1"/>
  <c r="G14" i="1"/>
  <c r="K14" i="1" s="1"/>
  <c r="G69" i="1"/>
  <c r="K69" i="1" s="1"/>
  <c r="G70" i="1"/>
  <c r="K70" i="1" s="1"/>
  <c r="G71" i="1"/>
  <c r="K71" i="1" s="1"/>
  <c r="G73" i="1"/>
  <c r="K73" i="1" s="1"/>
  <c r="G72" i="1"/>
  <c r="K72" i="1" s="1"/>
  <c r="G76" i="1"/>
  <c r="K76" i="1" s="1"/>
  <c r="G57" i="1"/>
  <c r="K57" i="1" s="1"/>
  <c r="G51" i="1"/>
  <c r="K51" i="1" s="1"/>
  <c r="G52" i="1"/>
  <c r="K52" i="1" s="1"/>
  <c r="G79" i="1"/>
  <c r="K79" i="1" s="1"/>
  <c r="G81" i="1"/>
  <c r="K81" i="1" s="1"/>
  <c r="G16" i="1"/>
  <c r="K16" i="1" s="1"/>
  <c r="G67" i="1"/>
  <c r="K67" i="1" s="1"/>
  <c r="G37" i="1"/>
  <c r="K37" i="1" s="1"/>
  <c r="G77" i="1"/>
  <c r="K77" i="1" s="1"/>
  <c r="G53" i="1"/>
  <c r="K53" i="1" s="1"/>
</calcChain>
</file>

<file path=xl/sharedStrings.xml><?xml version="1.0" encoding="utf-8"?>
<sst xmlns="http://schemas.openxmlformats.org/spreadsheetml/2006/main" count="262" uniqueCount="167">
  <si>
    <t>Permit Number</t>
  </si>
  <si>
    <t>Facility</t>
  </si>
  <si>
    <t>Facility Description</t>
  </si>
  <si>
    <t>Reporting Year</t>
  </si>
  <si>
    <t>Remaining Capacity (yd3)</t>
  </si>
  <si>
    <t>Estd. Pct. Cover (%)</t>
  </si>
  <si>
    <t>Net Remaining (yd3)</t>
  </si>
  <si>
    <t>Average Daily Tons</t>
  </si>
  <si>
    <t>Net Volume Per Year (yd3)</t>
  </si>
  <si>
    <t>Rate of Fill (yd3/day)</t>
  </si>
  <si>
    <t>Year Remaining</t>
  </si>
  <si>
    <t>Estimated fill Date</t>
  </si>
  <si>
    <t>Operating Days per Year</t>
  </si>
  <si>
    <t>Construction &amp;Demolition Landfill</t>
  </si>
  <si>
    <t>002-009D(MSWL)</t>
  </si>
  <si>
    <t>Atkinson Co - SR 50 MSWL</t>
  </si>
  <si>
    <t>Municipal Solid Waste Landfill</t>
  </si>
  <si>
    <t>006-009D(MSWL)</t>
  </si>
  <si>
    <t>R&amp;B Landfill (Site 2)</t>
  </si>
  <si>
    <t>007-020D(SL)</t>
  </si>
  <si>
    <t>Republic Waste - Oak Grove SR 324</t>
  </si>
  <si>
    <t>008-016D(SL)</t>
  </si>
  <si>
    <t>Bartow County Board of Commissioners</t>
  </si>
  <si>
    <t>018-008D(MSWL)</t>
  </si>
  <si>
    <t>Republic Services - Pine Ridge Recycling (MSWL)</t>
  </si>
  <si>
    <t>020-017D(MSWL)</t>
  </si>
  <si>
    <t>Camden Co-SR110 MSWL</t>
  </si>
  <si>
    <t>020-019D(C&amp;D)</t>
  </si>
  <si>
    <t>Camden County Solid Waste Department</t>
  </si>
  <si>
    <t>021-006D(MSWL)</t>
  </si>
  <si>
    <t>Candler County BOC Landfill dba Candler County Landfill</t>
  </si>
  <si>
    <t>024-066D(SL)</t>
  </si>
  <si>
    <t>Chesser Island Road Landfill, Inc. MSWL</t>
  </si>
  <si>
    <t>025-051D(MSWL)</t>
  </si>
  <si>
    <t>Dean Forest Landfill</t>
  </si>
  <si>
    <t>025-070(MSWL)</t>
  </si>
  <si>
    <t>Superior Landfill &amp; Recycling Center</t>
  </si>
  <si>
    <t>028-039D(MSWL)</t>
  </si>
  <si>
    <t>Pine Bluff Landfill</t>
  </si>
  <si>
    <t>028-043D(C&amp;D)</t>
  </si>
  <si>
    <t>Waste Pro of GA, Inc d/b/a Cherokee C&amp;D Landfill</t>
  </si>
  <si>
    <t>029-012D(SL)</t>
  </si>
  <si>
    <t>ATHENS CLARKE COUNTY LANDFILL</t>
  </si>
  <si>
    <t>031-037D(SL)</t>
  </si>
  <si>
    <t>Clayton Co-SR 3 Lovejoy Site # 3</t>
  </si>
  <si>
    <t>031-039D(C&amp;D)</t>
  </si>
  <si>
    <t>Stephens MDS, LP Processing Facility</t>
  </si>
  <si>
    <t>036-017D(C&amp;D)</t>
  </si>
  <si>
    <t>Sample and Son, Inc</t>
  </si>
  <si>
    <t>040-008D(MSWL)</t>
  </si>
  <si>
    <t>Crisp County Landfill</t>
  </si>
  <si>
    <t>043-011D(MSWL)</t>
  </si>
  <si>
    <t>Decatur County Solid Waste Facility</t>
  </si>
  <si>
    <t>044-037D(SL)</t>
  </si>
  <si>
    <t>DeKalb Co-Seminole Rd Ph 2 (SL)</t>
  </si>
  <si>
    <t>044-050D(SL)</t>
  </si>
  <si>
    <t>Seminole Road Landfill</t>
  </si>
  <si>
    <t>047-014D(SL)</t>
  </si>
  <si>
    <t>Dougherty County Landfill</t>
  </si>
  <si>
    <t>047-023D(C&amp;D)</t>
  </si>
  <si>
    <t>Maple Hill Landfill</t>
  </si>
  <si>
    <t>048-009D(SL)</t>
  </si>
  <si>
    <t>Douglas Co-Cedar Mt/Wortham Rd Ph 1 (SL)</t>
  </si>
  <si>
    <t>058-012D(MSWL)</t>
  </si>
  <si>
    <t>Eagle Point Landfill</t>
  </si>
  <si>
    <t>059-012D(C&amp;D)</t>
  </si>
  <si>
    <t>Franklin County - SR 51 Construction/Demolition Landfill</t>
  </si>
  <si>
    <t>060-072D(L)</t>
  </si>
  <si>
    <t>Chadwick Road Landfill</t>
  </si>
  <si>
    <t>060-088D(C&amp;D)</t>
  </si>
  <si>
    <t>GFL Environmental/Safeguard Landfill</t>
  </si>
  <si>
    <t>060-089D(C&amp;D)</t>
  </si>
  <si>
    <t>Willow Oak Landfill</t>
  </si>
  <si>
    <t>064-016D(SL)</t>
  </si>
  <si>
    <t>Gordon Co - Redbone Ridges Rd (SL)</t>
  </si>
  <si>
    <t>065-002D(SL)</t>
  </si>
  <si>
    <t>Cairo Municipal Solid Waste Landfill</t>
  </si>
  <si>
    <t>067-032D(SL)</t>
  </si>
  <si>
    <t>Richland Creek Road Sanitary Landfill</t>
  </si>
  <si>
    <t>068-020D(SL)</t>
  </si>
  <si>
    <t>Habersham Solid Waste Department</t>
  </si>
  <si>
    <t>069-015D(MSWL)</t>
  </si>
  <si>
    <t>Hall Co - Candler Rd (SR 60)</t>
  </si>
  <si>
    <t>069-017D(C&amp;D)</t>
  </si>
  <si>
    <t>Gainesville Waste and Recycling, LLC</t>
  </si>
  <si>
    <t>076-020D(SL)</t>
  </si>
  <si>
    <t>Houston County Landfill</t>
  </si>
  <si>
    <t>076-024D(C&amp;D)</t>
  </si>
  <si>
    <t>Houston Co - SR247 Klondike C/D Landfill</t>
  </si>
  <si>
    <t>079-007D(C&amp;D)</t>
  </si>
  <si>
    <t>Jasper County Landfill</t>
  </si>
  <si>
    <t>081-011D(MSWL)</t>
  </si>
  <si>
    <t>Jefferson County MSWL CR 138 Waste Management Facility</t>
  </si>
  <si>
    <t>082-005D(SL)</t>
  </si>
  <si>
    <t>Jenkins Co-CR54 Phase 2 MSWL &amp; C&amp;D Site</t>
  </si>
  <si>
    <t>085-007D(MSWL)</t>
  </si>
  <si>
    <t>Lamar County Regional Solid Waste Authority</t>
  </si>
  <si>
    <t>089-020D(L)</t>
  </si>
  <si>
    <t>US Army-Ft Stewart Main Cantonment (L)</t>
  </si>
  <si>
    <t>089-010D(SL)</t>
  </si>
  <si>
    <t>US Army - Ft Stewart Main Cantonment (SL)</t>
  </si>
  <si>
    <t>092-022D (MSWL)</t>
  </si>
  <si>
    <t>Advanced Disposal dba Evergreen Landfill, Inc.</t>
  </si>
  <si>
    <t>094-009D(MSWL)</t>
  </si>
  <si>
    <t>Macon Co. - Middle Ga SWMA Regional MSWL</t>
  </si>
  <si>
    <t>099-019D(MSWL)</t>
  </si>
  <si>
    <t>Turkey Run Landfill</t>
  </si>
  <si>
    <t>105-014D(MSWL)</t>
  </si>
  <si>
    <t>Murray County Landfill</t>
  </si>
  <si>
    <t>106-016D(MSWL)</t>
  </si>
  <si>
    <t>Columbus Consolidated Government Pine Grove Landfill</t>
  </si>
  <si>
    <t>107-015D(MSWL)</t>
  </si>
  <si>
    <t>Newton Co - Forest Tower/Lwr Rvr Rds (SL)</t>
  </si>
  <si>
    <t>109-003(C&amp;D)</t>
  </si>
  <si>
    <t>Oglethorpe County Construction &amp; Demolition Landfill</t>
  </si>
  <si>
    <t>119-006D(C&amp;D)</t>
  </si>
  <si>
    <t>Rabun Co - Boggs Mountain Rd C/D Landfill</t>
  </si>
  <si>
    <t>121-014D(SL)</t>
  </si>
  <si>
    <t>FT GORDON</t>
  </si>
  <si>
    <t>121-018D(MSWL)</t>
  </si>
  <si>
    <t>AUGUSTA-RICHMOND COUNTY SOLID WASTE</t>
  </si>
  <si>
    <t>126-010D(C&amp;D)</t>
  </si>
  <si>
    <t>Spalding Co -Griffin Shoal Creek Rd Ph 3 Construction/Demolition Landfill</t>
  </si>
  <si>
    <t>133-003D(SL)</t>
  </si>
  <si>
    <t>WI Taylor County Disposal, LLC</t>
  </si>
  <si>
    <t>136-017D(C&amp;D)</t>
  </si>
  <si>
    <t>Thomas Co - Thomasville/Sunset Dr Ph 3 C/D Landfill</t>
  </si>
  <si>
    <t>136-018D(MSWL)</t>
  </si>
  <si>
    <t>Thomasville/Sunset Dr Phases IV &amp; V MSWL</t>
  </si>
  <si>
    <t>137-007D(SL)</t>
  </si>
  <si>
    <t>Tifton/Tift County Landfill</t>
  </si>
  <si>
    <t>138-006D(MSWL)</t>
  </si>
  <si>
    <t>Toombs County Landfill</t>
  </si>
  <si>
    <t>141-013D(SL)</t>
  </si>
  <si>
    <t>City of LaGrange Landfill</t>
  </si>
  <si>
    <t>141-023D(SL)</t>
  </si>
  <si>
    <t>Troup County C&amp;D Landfill</t>
  </si>
  <si>
    <t>143-008D(SL)</t>
  </si>
  <si>
    <t>Wolf Creek Landfill, LLC</t>
  </si>
  <si>
    <t>146-013 D(L)</t>
  </si>
  <si>
    <t>LaFayette-Coffman Springs Rd (L)</t>
  </si>
  <si>
    <t>146-015D(MSWL)</t>
  </si>
  <si>
    <t>Walker Co - Marble Top Rd Site 2 MSWL</t>
  </si>
  <si>
    <t>147-012D(C&amp;D)</t>
  </si>
  <si>
    <t>Highway 78 C&amp;D Landfill</t>
  </si>
  <si>
    <t>147-013D(C&amp;D)</t>
  </si>
  <si>
    <t>Walton C&amp;D Landfill</t>
  </si>
  <si>
    <t>147-014D(C&amp;D)</t>
  </si>
  <si>
    <t>Caruthers Mill C&amp;D Landfill</t>
  </si>
  <si>
    <t>151-014D(SL)</t>
  </si>
  <si>
    <t>Republic Services - Broadhurst Environmental</t>
  </si>
  <si>
    <t>155-047D(SL)</t>
  </si>
  <si>
    <t>OLD DIXIE SANITARY LANDFILL</t>
  </si>
  <si>
    <t>Cook Co. - C.R. 216 Construction/Demolition Landfill</t>
  </si>
  <si>
    <t>037-011D(C&amp;D)</t>
  </si>
  <si>
    <t>Cook County Landfill</t>
  </si>
  <si>
    <t>037-010D(MSWL)</t>
  </si>
  <si>
    <t>Fitzgerald, Kiochee Church Rd, Ph.2</t>
  </si>
  <si>
    <t>009-005D(SL)</t>
  </si>
  <si>
    <t>McIntosh Co - King Rd (SL)</t>
  </si>
  <si>
    <t>098-003D(SL)</t>
  </si>
  <si>
    <t>McIntosh County - King Road Construction and Demolition Landfill</t>
  </si>
  <si>
    <t>098-006D(C&amp;D)</t>
  </si>
  <si>
    <t>Telfair County Landfill</t>
  </si>
  <si>
    <t>134-015D(MSWL)</t>
  </si>
  <si>
    <t>Toombs Co - S1898 C&amp;D Landfill Site 2</t>
  </si>
  <si>
    <t>138-008D(C&amp;D)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</si>
</sst>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43" fontId="3" fillId="0" borderId="5" xfId="1" applyFont="1" applyBorder="1" applyAlignment="1">
      <alignment wrapText="1"/>
    </xf>
    <xf numFmtId="14" fontId="3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/>
    <xf numFmtId="43" fontId="3" fillId="0" borderId="5" xfId="1" applyFont="1" applyFill="1" applyBorder="1" applyAlignment="1">
      <alignment wrapText="1"/>
    </xf>
    <xf numFmtId="0" fontId="3" fillId="0" borderId="5" xfId="1" applyNumberFormat="1" applyFont="1" applyBorder="1" applyAlignment="1">
      <alignment wrapText="1"/>
    </xf>
    <xf numFmtId="0" fontId="3" fillId="0" borderId="5" xfId="1" applyNumberFormat="1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3" fillId="0" borderId="7" xfId="1" applyFont="1" applyBorder="1" applyAlignment="1">
      <alignment wrapText="1"/>
    </xf>
    <xf numFmtId="14" fontId="3" fillId="0" borderId="7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43" fontId="3" fillId="0" borderId="7" xfId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1" fontId="3" fillId="2" borderId="5" xfId="1" applyNumberFormat="1" applyFont="1" applyFill="1" applyBorder="1" applyAlignment="1">
      <alignment wrapText="1"/>
    </xf>
    <xf numFmtId="43" fontId="3" fillId="2" borderId="5" xfId="1" applyFont="1" applyFill="1" applyBorder="1" applyAlignment="1">
      <alignment wrapText="1"/>
    </xf>
    <xf numFmtId="14" fontId="3" fillId="2" borderId="5" xfId="0" applyNumberFormat="1" applyFont="1" applyFill="1" applyBorder="1" applyAlignment="1">
      <alignment wrapText="1"/>
    </xf>
    <xf numFmtId="1" fontId="3" fillId="2" borderId="6" xfId="0" applyNumberFormat="1" applyFont="1" applyFill="1" applyBorder="1" applyAlignment="1">
      <alignment wrapText="1"/>
    </xf>
    <xf numFmtId="0" fontId="3" fillId="2" borderId="0" xfId="0" applyFont="1" applyFill="1"/>
    <xf numFmtId="0" fontId="3" fillId="0" borderId="7" xfId="1" applyNumberFormat="1" applyFont="1" applyBorder="1" applyAlignment="1">
      <alignment wrapText="1"/>
    </xf>
    <xf numFmtId="14" fontId="3" fillId="0" borderId="5" xfId="0" applyNumberFormat="1" applyFont="1" applyBorder="1" applyAlignment="1">
      <alignment horizontal="right" wrapText="1"/>
    </xf>
    <xf numFmtId="2" fontId="3" fillId="0" borderId="5" xfId="1" applyNumberFormat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F33FC-ED1E-4010-8FDB-BD2178C5C485}" name="Table1" displayName="Table1" ref="A1:M84" totalsRowShown="0" headerRowDxfId="17" dataDxfId="15" headerRowBorderDxfId="16" tableBorderDxfId="14" totalsRowBorderDxfId="13" dataCellStyle="Comma">
  <autoFilter ref="A1:M84" xr:uid="{00000000-0009-0000-0100-000001000000}"/>
  <sortState xmlns:xlrd2="http://schemas.microsoft.com/office/spreadsheetml/2017/richdata2" ref="A2:M84">
    <sortCondition ref="A1:A84"/>
  </sortState>
  <tableColumns count="13">
    <tableColumn id="1" xr3:uid="{DD796142-354F-4CA6-81E2-9D24CAABC010}" name="Permit Number" dataDxfId="12"/>
    <tableColumn id="2" xr3:uid="{3ADC5660-0AB4-4285-BEB3-AB09C6AFDEB3}" name="Facility" dataDxfId="11"/>
    <tableColumn id="3" xr3:uid="{422FF66B-3E01-41A8-B326-61827D78B5B9}" name="Facility Description" dataDxfId="10"/>
    <tableColumn id="4" xr3:uid="{98476C4A-9EDF-4A98-8FEB-158F70F0EFB9}" name="Reporting Year" dataDxfId="9"/>
    <tableColumn id="5" xr3:uid="{F390720C-47F8-474C-8545-D4E6DE8C3185}" name="Remaining Capacity (yd3)" dataDxfId="8" dataCellStyle="Comma"/>
    <tableColumn id="6" xr3:uid="{FB7E6C45-D14A-4AD9-8953-655AED5F2D07}" name="Estd. Pct. Cover (%)" dataDxfId="7" dataCellStyle="Comma"/>
    <tableColumn id="7" xr3:uid="{5969CB96-11AB-4FF4-B609-E8BC423AE05B}" name="Net Remaining (yd3)" dataDxfId="6" dataCellStyle="Comma">
      <calculatedColumnFormula>Table1[[#This Row],[Remaining Capacity (yd3)]]*(1-(Table1[[#This Row],[Estd. Pct. Cover (%)]]/100))</calculatedColumnFormula>
    </tableColumn>
    <tableColumn id="8" xr3:uid="{334354B9-0771-4D29-9456-B2A3D9437CC2}" name="Average Daily Tons" dataDxfId="5" dataCellStyle="Comma"/>
    <tableColumn id="9" xr3:uid="{C6CFCDD6-F864-4E8C-BB0D-BDD838A9C4F6}" name="Net Volume Per Year (yd3)" dataDxfId="4" dataCellStyle="Comma"/>
    <tableColumn id="10" xr3:uid="{B029FFB5-4CDD-4AD5-A43E-95FA0272332F}" name="Rate of Fill (yd3/day)" dataDxfId="3" dataCellStyle="Comma">
      <calculatedColumnFormula>Table1[[#This Row],[Net Volume Per Year (yd3)]]/Table1[[#This Row],[Operating Days per Year]]</calculatedColumnFormula>
    </tableColumn>
    <tableColumn id="11" xr3:uid="{43C31BD0-FD54-49D8-AD5E-F111E4FBBC1E}" name="Year Remaining" dataDxfId="2" dataCellStyle="Comma">
      <calculatedColumnFormula>Table1[[#This Row],[Net Remaining (yd3)]]/Table1[[#This Row],[Net Volume Per Year (yd3)]]</calculatedColumnFormula>
    </tableColumn>
    <tableColumn id="12" xr3:uid="{207847A7-CDFE-4F1E-A90C-2D3D699CF8E9}" name="Estimated fill Date" dataDxfId="1"/>
    <tableColumn id="13" xr3:uid="{AF755914-5F59-45A0-A030-22E3480D8593}" name="Operating Days per Ye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34DC-7415-4E69-BEFD-6A4C2715FBB0}">
  <dimension ref="A1:M103"/>
  <sheetViews>
    <sheetView showGridLines="0" tabSelected="1" zoomScale="90" zoomScaleNormal="90" workbookViewId="0">
      <pane ySplit="1" topLeftCell="A67" activePane="bottomLeft" state="frozen"/>
      <selection pane="bottomLeft" activeCell="D86" sqref="D86"/>
    </sheetView>
  </sheetViews>
  <sheetFormatPr defaultColWidth="8.6328125" defaultRowHeight="14.5" x14ac:dyDescent="0.35"/>
  <cols>
    <col min="1" max="1" width="18.08984375" style="9" bestFit="1" customWidth="1"/>
    <col min="2" max="2" width="57.90625" style="9" customWidth="1"/>
    <col min="3" max="3" width="28.90625" style="9" customWidth="1"/>
    <col min="4" max="4" width="17.81640625" style="9" bestFit="1" customWidth="1"/>
    <col min="5" max="5" width="24.54296875" style="9" customWidth="1"/>
    <col min="6" max="6" width="19.54296875" style="9" customWidth="1"/>
    <col min="7" max="7" width="20.81640625" style="9" customWidth="1"/>
    <col min="8" max="8" width="19.1796875" style="9" customWidth="1"/>
    <col min="9" max="9" width="26.54296875" style="9" customWidth="1"/>
    <col min="10" max="10" width="21" style="9" customWidth="1"/>
    <col min="11" max="11" width="16.54296875" style="9" customWidth="1"/>
    <col min="12" max="12" width="18.90625" style="9" customWidth="1"/>
    <col min="13" max="13" width="24.08984375" style="9" customWidth="1"/>
    <col min="14" max="16384" width="8.6328125" style="9"/>
  </cols>
  <sheetData>
    <row r="1" spans="1:13" customFormat="1" ht="4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ht="29.4" customHeight="1" x14ac:dyDescent="0.35">
      <c r="A2" s="4" t="s">
        <v>14</v>
      </c>
      <c r="B2" s="5" t="s">
        <v>15</v>
      </c>
      <c r="C2" s="5" t="s">
        <v>16</v>
      </c>
      <c r="D2" s="5">
        <v>2024</v>
      </c>
      <c r="E2" s="10">
        <v>2273576</v>
      </c>
      <c r="F2" s="10">
        <v>15</v>
      </c>
      <c r="G2" s="10">
        <f>Table1[[#This Row],[Remaining Capacity (yd3)]]*(1-(Table1[[#This Row],[Estd. Pct. Cover (%)]]/100))</f>
        <v>1932539.5999999999</v>
      </c>
      <c r="H2" s="10">
        <v>448</v>
      </c>
      <c r="I2" s="10">
        <v>124061.54</v>
      </c>
      <c r="J2" s="10">
        <f>Table1[[#This Row],[Net Volume Per Year (yd3)]]/Table1[[#This Row],[Operating Days per Year]]</f>
        <v>492.30769841269841</v>
      </c>
      <c r="K2" s="10">
        <f>Table1[[#This Row],[Net Remaining (yd3)]]/Table1[[#This Row],[Net Volume Per Year (yd3)]]</f>
        <v>15.577265927861285</v>
      </c>
      <c r="L2" s="27">
        <v>51171</v>
      </c>
      <c r="M2" s="8">
        <v>252</v>
      </c>
    </row>
    <row r="3" spans="1:13" ht="29.4" customHeight="1" x14ac:dyDescent="0.35">
      <c r="A3" s="4" t="s">
        <v>14</v>
      </c>
      <c r="B3" s="5" t="s">
        <v>15</v>
      </c>
      <c r="C3" s="5" t="s">
        <v>13</v>
      </c>
      <c r="D3" s="5">
        <v>2024</v>
      </c>
      <c r="E3" s="10">
        <v>68627</v>
      </c>
      <c r="F3" s="10">
        <v>7.5</v>
      </c>
      <c r="G3" s="10">
        <f>Table1[[#This Row],[Remaining Capacity (yd3)]]*(1-(Table1[[#This Row],[Estd. Pct. Cover (%)]]/100))</f>
        <v>63479.975000000006</v>
      </c>
      <c r="H3" s="10">
        <v>126</v>
      </c>
      <c r="I3" s="10">
        <v>41832</v>
      </c>
      <c r="J3" s="10">
        <f>Table1[[#This Row],[Net Volume Per Year (yd3)]]/Table1[[#This Row],[Operating Days per Year]]</f>
        <v>168</v>
      </c>
      <c r="K3" s="10">
        <f>Table1[[#This Row],[Net Remaining (yd3)]]/Table1[[#This Row],[Net Volume Per Year (yd3)]]</f>
        <v>1.5174979680627272</v>
      </c>
      <c r="L3" s="27">
        <v>46023</v>
      </c>
      <c r="M3" s="8">
        <v>249</v>
      </c>
    </row>
    <row r="4" spans="1:13" ht="29.4" customHeight="1" x14ac:dyDescent="0.35">
      <c r="A4" s="4" t="s">
        <v>17</v>
      </c>
      <c r="B4" s="5" t="s">
        <v>18</v>
      </c>
      <c r="C4" s="5" t="s">
        <v>16</v>
      </c>
      <c r="D4" s="5">
        <v>2024</v>
      </c>
      <c r="E4" s="10">
        <v>12135336</v>
      </c>
      <c r="F4" s="12">
        <v>0</v>
      </c>
      <c r="G4" s="10">
        <f>Table1[[#This Row],[Remaining Capacity (yd3)]]*(1-(Table1[[#This Row],[Estd. Pct. Cover (%)]]/100))</f>
        <v>12135336</v>
      </c>
      <c r="H4" s="10">
        <v>2991.6747999999998</v>
      </c>
      <c r="I4" s="10">
        <v>1140825.32</v>
      </c>
      <c r="J4" s="10">
        <f>Table1[[#This Row],[Net Volume Per Year (yd3)]]/Table1[[#This Row],[Operating Days per Year]]</f>
        <v>3988.8997202797204</v>
      </c>
      <c r="K4" s="10">
        <f>Table1[[#This Row],[Net Remaining (yd3)]]/Table1[[#This Row],[Net Volume Per Year (yd3)]]</f>
        <v>10.637330524887018</v>
      </c>
      <c r="L4" s="7">
        <v>49357</v>
      </c>
      <c r="M4" s="8">
        <v>286</v>
      </c>
    </row>
    <row r="5" spans="1:13" ht="29.4" customHeight="1" x14ac:dyDescent="0.35">
      <c r="A5" s="4" t="s">
        <v>19</v>
      </c>
      <c r="B5" s="5" t="s">
        <v>20</v>
      </c>
      <c r="C5" s="5" t="s">
        <v>16</v>
      </c>
      <c r="D5" s="5">
        <v>2024</v>
      </c>
      <c r="E5" s="10">
        <v>4131868</v>
      </c>
      <c r="F5" s="10">
        <v>15</v>
      </c>
      <c r="G5" s="10">
        <f>Table1[[#This Row],[Remaining Capacity (yd3)]]*(1-(Table1[[#This Row],[Estd. Pct. Cover (%)]]/100))</f>
        <v>3512087.8</v>
      </c>
      <c r="H5" s="10">
        <v>1776.748</v>
      </c>
      <c r="I5" s="10">
        <v>533490.74</v>
      </c>
      <c r="J5" s="10">
        <f>Table1[[#This Row],[Net Volume Per Year (yd3)]]/Table1[[#This Row],[Operating Days per Year]]</f>
        <v>1865.3522377622378</v>
      </c>
      <c r="K5" s="10">
        <f>Table1[[#This Row],[Net Remaining (yd3)]]/Table1[[#This Row],[Net Volume Per Year (yd3)]]</f>
        <v>6.5832216694145433</v>
      </c>
      <c r="L5" s="7">
        <v>47670</v>
      </c>
      <c r="M5" s="8">
        <v>286</v>
      </c>
    </row>
    <row r="6" spans="1:13" ht="29.4" customHeight="1" x14ac:dyDescent="0.35">
      <c r="A6" s="4" t="s">
        <v>21</v>
      </c>
      <c r="B6" s="5" t="s">
        <v>22</v>
      </c>
      <c r="C6" s="5" t="s">
        <v>16</v>
      </c>
      <c r="D6" s="5">
        <v>2024</v>
      </c>
      <c r="E6" s="10">
        <v>12720141</v>
      </c>
      <c r="F6" s="10">
        <v>2.1777000000000002</v>
      </c>
      <c r="G6" s="10">
        <f>Table1[[#This Row],[Remaining Capacity (yd3)]]*(1-(Table1[[#This Row],[Estd. Pct. Cover (%)]]/100))</f>
        <v>12443134.489442999</v>
      </c>
      <c r="H6" s="10">
        <v>691.65260000000001</v>
      </c>
      <c r="I6" s="10">
        <v>288188.58</v>
      </c>
      <c r="J6" s="10">
        <f>Table1[[#This Row],[Net Volume Per Year (yd3)]]/Table1[[#This Row],[Operating Days per Year]]</f>
        <v>1011.1880000000001</v>
      </c>
      <c r="K6" s="10">
        <f>Table1[[#This Row],[Net Remaining (yd3)]]/Table1[[#This Row],[Net Volume Per Year (yd3)]]</f>
        <v>43.177056111810529</v>
      </c>
      <c r="L6" s="7">
        <v>61229</v>
      </c>
      <c r="M6" s="8">
        <v>285</v>
      </c>
    </row>
    <row r="7" spans="1:13" ht="29.4" customHeight="1" x14ac:dyDescent="0.35">
      <c r="A7" s="4" t="s">
        <v>158</v>
      </c>
      <c r="B7" s="5" t="s">
        <v>157</v>
      </c>
      <c r="C7" s="5" t="s">
        <v>16</v>
      </c>
      <c r="D7" s="5">
        <v>2024</v>
      </c>
      <c r="E7" s="10">
        <v>40366</v>
      </c>
      <c r="F7" s="12">
        <v>8</v>
      </c>
      <c r="G7" s="10">
        <f>Table1[[#This Row],[Remaining Capacity (yd3)]]*(1-(Table1[[#This Row],[Estd. Pct. Cover (%)]]/100))</f>
        <v>37136.720000000001</v>
      </c>
      <c r="H7" s="10">
        <v>1.4641999999999999</v>
      </c>
      <c r="I7" s="10">
        <v>748.07</v>
      </c>
      <c r="J7" s="10">
        <f>Table1[[#This Row],[Net Volume Per Year (yd3)]]/Table1[[#This Row],[Operating Days per Year]]</f>
        <v>2.6621708185053383</v>
      </c>
      <c r="K7" s="10">
        <f>Table1[[#This Row],[Net Remaining (yd3)]]/Table1[[#This Row],[Net Volume Per Year (yd3)]]</f>
        <v>49.643375619928612</v>
      </c>
      <c r="L7" s="7">
        <v>63592</v>
      </c>
      <c r="M7" s="8">
        <v>281</v>
      </c>
    </row>
    <row r="8" spans="1:13" ht="29.4" customHeight="1" x14ac:dyDescent="0.35">
      <c r="A8" s="4" t="s">
        <v>23</v>
      </c>
      <c r="B8" s="5" t="s">
        <v>24</v>
      </c>
      <c r="C8" s="5" t="s">
        <v>16</v>
      </c>
      <c r="D8" s="5">
        <v>2024</v>
      </c>
      <c r="E8" s="10">
        <v>18373345</v>
      </c>
      <c r="F8" s="10">
        <v>15</v>
      </c>
      <c r="G8" s="10">
        <f>Table1[[#This Row],[Remaining Capacity (yd3)]]*(1-(Table1[[#This Row],[Estd. Pct. Cover (%)]]/100))</f>
        <v>15617343.25</v>
      </c>
      <c r="H8" s="10">
        <v>3116.3</v>
      </c>
      <c r="I8" s="10">
        <v>1043632.08</v>
      </c>
      <c r="J8" s="10">
        <f>Table1[[#This Row],[Net Volume Per Year (yd3)]]/Table1[[#This Row],[Operating Days per Year]]</f>
        <v>3649.0632167832168</v>
      </c>
      <c r="K8" s="10">
        <f>Table1[[#This Row],[Net Remaining (yd3)]]/Table1[[#This Row],[Net Volume Per Year (yd3)]]</f>
        <v>14.964414710210901</v>
      </c>
      <c r="L8" s="27">
        <v>50728</v>
      </c>
      <c r="M8" s="8">
        <v>286</v>
      </c>
    </row>
    <row r="9" spans="1:13" ht="29.4" customHeight="1" x14ac:dyDescent="0.35">
      <c r="A9" s="4" t="s">
        <v>25</v>
      </c>
      <c r="B9" s="5" t="s">
        <v>26</v>
      </c>
      <c r="C9" s="5" t="s">
        <v>16</v>
      </c>
      <c r="D9" s="5">
        <v>2024</v>
      </c>
      <c r="E9" s="10">
        <v>1556554</v>
      </c>
      <c r="F9" s="10">
        <v>23.15</v>
      </c>
      <c r="G9" s="10">
        <f>Table1[[#This Row],[Remaining Capacity (yd3)]]*(1-(Table1[[#This Row],[Estd. Pct. Cover (%)]]/100))</f>
        <v>1196211.7489999998</v>
      </c>
      <c r="H9" s="10">
        <v>441</v>
      </c>
      <c r="I9" s="10">
        <v>165242.17000000001</v>
      </c>
      <c r="J9" s="10">
        <f>Table1[[#This Row],[Net Volume Per Year (yd3)]]/Table1[[#This Row],[Operating Days per Year]]</f>
        <v>531.32530546623798</v>
      </c>
      <c r="K9" s="10">
        <f>Table1[[#This Row],[Net Remaining (yd3)]]/Table1[[#This Row],[Net Volume Per Year (yd3)]]</f>
        <v>7.2391433070625961</v>
      </c>
      <c r="L9" s="7">
        <v>48116</v>
      </c>
      <c r="M9" s="8">
        <v>311</v>
      </c>
    </row>
    <row r="10" spans="1:13" ht="29.4" customHeight="1" x14ac:dyDescent="0.35">
      <c r="A10" s="4" t="s">
        <v>27</v>
      </c>
      <c r="B10" s="5" t="s">
        <v>28</v>
      </c>
      <c r="C10" s="5" t="s">
        <v>13</v>
      </c>
      <c r="D10" s="5">
        <v>2024</v>
      </c>
      <c r="E10" s="10">
        <v>23646706</v>
      </c>
      <c r="F10" s="10">
        <v>2</v>
      </c>
      <c r="G10" s="10">
        <f>Table1[[#This Row],[Remaining Capacity (yd3)]]*(1-(Table1[[#This Row],[Estd. Pct. Cover (%)]]/100))</f>
        <v>23173771.879999999</v>
      </c>
      <c r="H10" s="10">
        <v>290.42</v>
      </c>
      <c r="I10" s="10">
        <v>124666.14</v>
      </c>
      <c r="J10" s="10">
        <f>Table1[[#This Row],[Net Volume Per Year (yd3)]]/Table1[[#This Row],[Operating Days per Year]]</f>
        <v>400.85575562700967</v>
      </c>
      <c r="K10" s="10">
        <f>Table1[[#This Row],[Net Remaining (yd3)]]/Table1[[#This Row],[Net Volume Per Year (yd3)]]</f>
        <v>185.88665599175525</v>
      </c>
      <c r="L10" s="7">
        <v>113323</v>
      </c>
      <c r="M10" s="8">
        <v>311</v>
      </c>
    </row>
    <row r="11" spans="1:13" ht="29.4" customHeight="1" x14ac:dyDescent="0.35">
      <c r="A11" s="4" t="s">
        <v>29</v>
      </c>
      <c r="B11" s="5" t="s">
        <v>30</v>
      </c>
      <c r="C11" s="5" t="s">
        <v>16</v>
      </c>
      <c r="D11" s="5">
        <v>2024</v>
      </c>
      <c r="E11" s="10">
        <v>81675</v>
      </c>
      <c r="F11" s="10">
        <v>10</v>
      </c>
      <c r="G11" s="10">
        <f>Table1[[#This Row],[Remaining Capacity (yd3)]]*(1-(Table1[[#This Row],[Estd. Pct. Cover (%)]]/100))</f>
        <v>73507.5</v>
      </c>
      <c r="H11" s="10">
        <v>32.8386</v>
      </c>
      <c r="I11" s="10">
        <v>18535.57</v>
      </c>
      <c r="J11" s="10">
        <f>Table1[[#This Row],[Net Volume Per Year (yd3)]]/Table1[[#This Row],[Operating Days per Year]]</f>
        <v>72.974685039370073</v>
      </c>
      <c r="K11" s="10">
        <f>Table1[[#This Row],[Net Remaining (yd3)]]/Table1[[#This Row],[Net Volume Per Year (yd3)]]</f>
        <v>3.9657534135718513</v>
      </c>
      <c r="L11" s="7">
        <v>46947</v>
      </c>
      <c r="M11" s="8">
        <v>254</v>
      </c>
    </row>
    <row r="12" spans="1:13" ht="29.4" customHeight="1" x14ac:dyDescent="0.35">
      <c r="A12" s="4" t="s">
        <v>31</v>
      </c>
      <c r="B12" s="5" t="s">
        <v>32</v>
      </c>
      <c r="C12" s="5" t="s">
        <v>16</v>
      </c>
      <c r="D12" s="5">
        <v>2024</v>
      </c>
      <c r="E12" s="10">
        <v>46354102</v>
      </c>
      <c r="F12" s="10">
        <v>0</v>
      </c>
      <c r="G12" s="10">
        <f>Table1[[#This Row],[Remaining Capacity (yd3)]]*(1-(Table1[[#This Row],[Estd. Pct. Cover (%)]]/100))</f>
        <v>46354102</v>
      </c>
      <c r="H12" s="10">
        <v>3390</v>
      </c>
      <c r="I12" s="10">
        <v>843078.26</v>
      </c>
      <c r="J12" s="10">
        <f>Table1[[#This Row],[Net Volume Per Year (yd3)]]/Table1[[#This Row],[Operating Days per Year]]</f>
        <v>2947.8260839160839</v>
      </c>
      <c r="K12" s="10">
        <f>Table1[[#This Row],[Net Remaining (yd3)]]/Table1[[#This Row],[Net Volume Per Year (yd3)]]</f>
        <v>54.981968103411894</v>
      </c>
      <c r="L12" s="7">
        <v>65541</v>
      </c>
      <c r="M12" s="8">
        <v>286</v>
      </c>
    </row>
    <row r="13" spans="1:13" ht="29.4" customHeight="1" x14ac:dyDescent="0.35">
      <c r="A13" s="4" t="s">
        <v>33</v>
      </c>
      <c r="B13" s="5" t="s">
        <v>34</v>
      </c>
      <c r="C13" s="5" t="s">
        <v>16</v>
      </c>
      <c r="D13" s="5">
        <v>2024</v>
      </c>
      <c r="E13" s="10">
        <v>4294931</v>
      </c>
      <c r="F13" s="10">
        <v>8.3528699999999994</v>
      </c>
      <c r="G13" s="10">
        <f>Table1[[#This Row],[Remaining Capacity (yd3)]]*(1-(Table1[[#This Row],[Estd. Pct. Cover (%)]]/100))</f>
        <v>3936180.9969803002</v>
      </c>
      <c r="H13" s="10">
        <v>267.29417000000001</v>
      </c>
      <c r="I13" s="10">
        <v>126357.24</v>
      </c>
      <c r="J13" s="10">
        <f>Table1[[#This Row],[Net Volume Per Year (yd3)]]/Table1[[#This Row],[Operating Days per Year]]</f>
        <v>404.99115384615385</v>
      </c>
      <c r="K13" s="10">
        <f>Table1[[#This Row],[Net Remaining (yd3)]]/Table1[[#This Row],[Net Volume Per Year (yd3)]]</f>
        <v>31.151210622994771</v>
      </c>
      <c r="L13" s="7">
        <v>56843</v>
      </c>
      <c r="M13" s="8">
        <v>312</v>
      </c>
    </row>
    <row r="14" spans="1:13" ht="29.4" customHeight="1" x14ac:dyDescent="0.35">
      <c r="A14" s="4" t="s">
        <v>35</v>
      </c>
      <c r="B14" s="5" t="s">
        <v>36</v>
      </c>
      <c r="C14" s="5" t="s">
        <v>16</v>
      </c>
      <c r="D14" s="5">
        <v>2024</v>
      </c>
      <c r="E14" s="10">
        <v>4863175</v>
      </c>
      <c r="F14" s="12">
        <v>0</v>
      </c>
      <c r="G14" s="10">
        <f>Table1[[#This Row],[Remaining Capacity (yd3)]]*(1-(Table1[[#This Row],[Estd. Pct. Cover (%)]]/100))</f>
        <v>4863175</v>
      </c>
      <c r="H14" s="10">
        <v>2937</v>
      </c>
      <c r="I14" s="10">
        <v>913733.33</v>
      </c>
      <c r="J14" s="10">
        <f>Table1[[#This Row],[Net Volume Per Year (yd3)]]/Table1[[#This Row],[Operating Days per Year]]</f>
        <v>3263.3333214285713</v>
      </c>
      <c r="K14" s="10">
        <f>Table1[[#This Row],[Net Remaining (yd3)]]/Table1[[#This Row],[Net Volume Per Year (yd3)]]</f>
        <v>5.3223132399033757</v>
      </c>
      <c r="L14" s="7">
        <v>47415</v>
      </c>
      <c r="M14" s="8">
        <v>280</v>
      </c>
    </row>
    <row r="15" spans="1:13" ht="29.4" customHeight="1" x14ac:dyDescent="0.35">
      <c r="A15" s="4" t="s">
        <v>37</v>
      </c>
      <c r="B15" s="5" t="s">
        <v>38</v>
      </c>
      <c r="C15" s="5" t="s">
        <v>16</v>
      </c>
      <c r="D15" s="5">
        <v>2024</v>
      </c>
      <c r="E15" s="18">
        <v>50658609</v>
      </c>
      <c r="F15" s="10">
        <v>0</v>
      </c>
      <c r="G15" s="10">
        <f>Table1[[#This Row],[Remaining Capacity (yd3)]]*(1-(Table1[[#This Row],[Estd. Pct. Cover (%)]]/100))</f>
        <v>50658609</v>
      </c>
      <c r="H15" s="10">
        <v>5072.8999999999996</v>
      </c>
      <c r="I15" s="10">
        <v>1612054.89</v>
      </c>
      <c r="J15" s="10">
        <f>Table1[[#This Row],[Net Volume Per Year (yd3)]]/Table1[[#This Row],[Operating Days per Year]]</f>
        <v>5636.5555594405587</v>
      </c>
      <c r="K15" s="10">
        <f>Table1[[#This Row],[Net Remaining (yd3)]]/Table1[[#This Row],[Net Volume Per Year (yd3)]]</f>
        <v>31.424866060236948</v>
      </c>
      <c r="L15" s="7">
        <v>56941</v>
      </c>
      <c r="M15" s="8">
        <v>286</v>
      </c>
    </row>
    <row r="16" spans="1:13" ht="29.4" customHeight="1" x14ac:dyDescent="0.35">
      <c r="A16" s="4" t="s">
        <v>39</v>
      </c>
      <c r="B16" s="5" t="s">
        <v>40</v>
      </c>
      <c r="C16" s="5" t="s">
        <v>13</v>
      </c>
      <c r="D16" s="5">
        <v>2024</v>
      </c>
      <c r="E16" s="10">
        <v>6159470</v>
      </c>
      <c r="F16" s="12">
        <v>8</v>
      </c>
      <c r="G16" s="10">
        <f>Table1[[#This Row],[Remaining Capacity (yd3)]]*(1-(Table1[[#This Row],[Estd. Pct. Cover (%)]]/100))</f>
        <v>5666712.4000000004</v>
      </c>
      <c r="H16" s="10">
        <v>1150.4195999999999</v>
      </c>
      <c r="I16" s="10">
        <v>438693.34</v>
      </c>
      <c r="J16" s="10">
        <f>Table1[[#This Row],[Net Volume Per Year (yd3)]]/Table1[[#This Row],[Operating Days per Year]]</f>
        <v>1533.8927972027973</v>
      </c>
      <c r="K16" s="10">
        <f>Table1[[#This Row],[Net Remaining (yd3)]]/Table1[[#This Row],[Net Volume Per Year (yd3)]]</f>
        <v>12.917251946427999</v>
      </c>
      <c r="L16" s="7">
        <v>50181</v>
      </c>
      <c r="M16" s="8">
        <v>286</v>
      </c>
    </row>
    <row r="17" spans="1:13" ht="29.4" customHeight="1" x14ac:dyDescent="0.35">
      <c r="A17" s="4" t="s">
        <v>41</v>
      </c>
      <c r="B17" s="5" t="s">
        <v>42</v>
      </c>
      <c r="C17" s="5" t="s">
        <v>16</v>
      </c>
      <c r="D17" s="5">
        <v>2024</v>
      </c>
      <c r="E17" s="10">
        <v>4991862</v>
      </c>
      <c r="F17" s="12">
        <v>6.7</v>
      </c>
      <c r="G17" s="10">
        <f>Table1[[#This Row],[Remaining Capacity (yd3)]]*(1-(Table1[[#This Row],[Estd. Pct. Cover (%)]]/100))</f>
        <v>4657407.2460000003</v>
      </c>
      <c r="H17" s="10">
        <v>296.97000000000003</v>
      </c>
      <c r="I17" s="10">
        <v>133199.78</v>
      </c>
      <c r="J17" s="10">
        <f>Table1[[#This Row],[Net Volume Per Year (yd3)]]/Table1[[#This Row],[Operating Days per Year]]</f>
        <v>436.72059016393445</v>
      </c>
      <c r="K17" s="10">
        <f>Table1[[#This Row],[Net Remaining (yd3)]]/Table1[[#This Row],[Net Volume Per Year (yd3)]]</f>
        <v>34.965577615818887</v>
      </c>
      <c r="L17" s="7">
        <v>58237</v>
      </c>
      <c r="M17" s="8">
        <v>305</v>
      </c>
    </row>
    <row r="18" spans="1:13" ht="29.4" customHeight="1" x14ac:dyDescent="0.35">
      <c r="A18" s="4" t="s">
        <v>43</v>
      </c>
      <c r="B18" s="5" t="s">
        <v>44</v>
      </c>
      <c r="C18" s="5" t="s">
        <v>16</v>
      </c>
      <c r="D18" s="5">
        <v>2024</v>
      </c>
      <c r="E18" s="10">
        <v>2592913</v>
      </c>
      <c r="F18" s="12">
        <v>25</v>
      </c>
      <c r="G18" s="10">
        <f>Table1[[#This Row],[Remaining Capacity (yd3)]]*(1-(Table1[[#This Row],[Estd. Pct. Cover (%)]]/100))</f>
        <v>1944684.75</v>
      </c>
      <c r="H18" s="10">
        <v>62.1</v>
      </c>
      <c r="I18" s="10">
        <v>29030.11</v>
      </c>
      <c r="J18" s="10">
        <f>Table1[[#This Row],[Net Volume Per Year (yd3)]]/Table1[[#This Row],[Operating Days per Year]]</f>
        <v>93.948576051779938</v>
      </c>
      <c r="K18" s="10">
        <f>Table1[[#This Row],[Net Remaining (yd3)]]/Table1[[#This Row],[Net Volume Per Year (yd3)]]</f>
        <v>66.988542241142042</v>
      </c>
      <c r="L18" s="7">
        <v>69932</v>
      </c>
      <c r="M18" s="8">
        <v>309</v>
      </c>
    </row>
    <row r="19" spans="1:13" ht="29.4" customHeight="1" x14ac:dyDescent="0.35">
      <c r="A19" s="4" t="s">
        <v>45</v>
      </c>
      <c r="B19" s="5" t="s">
        <v>46</v>
      </c>
      <c r="C19" s="5" t="s">
        <v>13</v>
      </c>
      <c r="D19" s="5">
        <v>2024</v>
      </c>
      <c r="E19" s="10">
        <v>46053784</v>
      </c>
      <c r="F19" s="10">
        <v>8</v>
      </c>
      <c r="G19" s="10">
        <f>Table1[[#This Row],[Remaining Capacity (yd3)]]*(1-(Table1[[#This Row],[Estd. Pct. Cover (%)]]/100))</f>
        <v>42369481.280000001</v>
      </c>
      <c r="H19" s="10">
        <v>93.71</v>
      </c>
      <c r="I19" s="10">
        <v>42950.42</v>
      </c>
      <c r="J19" s="10">
        <f>Table1[[#This Row],[Net Volume Per Year (yd3)]]/Table1[[#This Row],[Operating Days per Year]]</f>
        <v>156.18334545454545</v>
      </c>
      <c r="K19" s="10">
        <f>Table1[[#This Row],[Net Remaining (yd3)]]/Table1[[#This Row],[Net Volume Per Year (yd3)]]</f>
        <v>986.47420164925052</v>
      </c>
      <c r="L19" s="7">
        <v>405433</v>
      </c>
      <c r="M19" s="8">
        <v>275</v>
      </c>
    </row>
    <row r="20" spans="1:13" ht="29.4" customHeight="1" x14ac:dyDescent="0.35">
      <c r="A20" s="4" t="s">
        <v>47</v>
      </c>
      <c r="B20" s="5" t="s">
        <v>48</v>
      </c>
      <c r="C20" s="5" t="s">
        <v>13</v>
      </c>
      <c r="D20" s="5">
        <v>2024</v>
      </c>
      <c r="E20" s="10">
        <v>2415250</v>
      </c>
      <c r="F20" s="10">
        <v>15</v>
      </c>
      <c r="G20" s="10">
        <f>Table1[[#This Row],[Remaining Capacity (yd3)]]*(1-(Table1[[#This Row],[Estd. Pct. Cover (%)]]/100))</f>
        <v>2052962.5</v>
      </c>
      <c r="H20" s="10">
        <v>174</v>
      </c>
      <c r="I20" s="10">
        <v>79988.06</v>
      </c>
      <c r="J20" s="10">
        <f>Table1[[#This Row],[Net Volume Per Year (yd3)]]/Table1[[#This Row],[Operating Days per Year]]</f>
        <v>259.70149350649348</v>
      </c>
      <c r="K20" s="10">
        <f>Table1[[#This Row],[Net Remaining (yd3)]]/Table1[[#This Row],[Net Volume Per Year (yd3)]]</f>
        <v>25.665861879885572</v>
      </c>
      <c r="L20" s="7">
        <v>54838</v>
      </c>
      <c r="M20" s="8">
        <v>308</v>
      </c>
    </row>
    <row r="21" spans="1:13" ht="29.4" customHeight="1" x14ac:dyDescent="0.35">
      <c r="A21" s="4" t="s">
        <v>156</v>
      </c>
      <c r="B21" s="5" t="s">
        <v>155</v>
      </c>
      <c r="C21" s="5" t="s">
        <v>16</v>
      </c>
      <c r="D21" s="5">
        <v>2024</v>
      </c>
      <c r="E21" s="10">
        <v>715488.86</v>
      </c>
      <c r="F21" s="10">
        <v>25</v>
      </c>
      <c r="G21" s="10">
        <f>Table1[[#This Row],[Remaining Capacity (yd3)]]*(1-(Table1[[#This Row],[Estd. Pct. Cover (%)]]/100))</f>
        <v>536616.64500000002</v>
      </c>
      <c r="H21" s="10">
        <v>67.400000000000006</v>
      </c>
      <c r="I21" s="10">
        <v>26671.14</v>
      </c>
      <c r="J21" s="10">
        <f>Table1[[#This Row],[Net Volume Per Year (yd3)]]/Table1[[#This Row],[Operating Days per Year]]</f>
        <v>96.285703971119133</v>
      </c>
      <c r="K21" s="10">
        <f>Table1[[#This Row],[Net Remaining (yd3)]]/Table1[[#This Row],[Net Volume Per Year (yd3)]]</f>
        <v>20.119749099588546</v>
      </c>
      <c r="L21" s="7">
        <v>52874</v>
      </c>
      <c r="M21" s="8">
        <v>277</v>
      </c>
    </row>
    <row r="22" spans="1:13" ht="29.4" customHeight="1" x14ac:dyDescent="0.35">
      <c r="A22" s="4" t="s">
        <v>154</v>
      </c>
      <c r="B22" s="5" t="s">
        <v>153</v>
      </c>
      <c r="C22" s="5" t="s">
        <v>13</v>
      </c>
      <c r="D22" s="5">
        <v>2024</v>
      </c>
      <c r="E22" s="10">
        <v>1483260</v>
      </c>
      <c r="F22" s="10">
        <v>25</v>
      </c>
      <c r="G22" s="10">
        <f>Table1[[#This Row],[Remaining Capacity (yd3)]]*(1-(Table1[[#This Row],[Estd. Pct. Cover (%)]]/100))</f>
        <v>1112445</v>
      </c>
      <c r="H22" s="10">
        <v>28.16</v>
      </c>
      <c r="I22" s="10">
        <v>11143.31</v>
      </c>
      <c r="J22" s="10">
        <f>Table1[[#This Row],[Net Volume Per Year (yd3)]]/Table1[[#This Row],[Operating Days per Year]]</f>
        <v>40.228555956678697</v>
      </c>
      <c r="K22" s="10">
        <f>Table1[[#This Row],[Net Remaining (yd3)]]/Table1[[#This Row],[Net Volume Per Year (yd3)]]</f>
        <v>99.830750468218156</v>
      </c>
      <c r="L22" s="7">
        <v>81968</v>
      </c>
      <c r="M22" s="8">
        <v>277</v>
      </c>
    </row>
    <row r="23" spans="1:13" ht="29.4" customHeight="1" x14ac:dyDescent="0.35">
      <c r="A23" s="4" t="s">
        <v>49</v>
      </c>
      <c r="B23" s="5" t="s">
        <v>50</v>
      </c>
      <c r="C23" s="5" t="s">
        <v>16</v>
      </c>
      <c r="D23" s="5">
        <v>2024</v>
      </c>
      <c r="E23" s="10">
        <v>9001506.5199999996</v>
      </c>
      <c r="F23" s="10">
        <v>25</v>
      </c>
      <c r="G23" s="10">
        <f>Table1[[#This Row],[Remaining Capacity (yd3)]]*(1-(Table1[[#This Row],[Estd. Pct. Cover (%)]]/100))</f>
        <v>6751129.8899999997</v>
      </c>
      <c r="H23" s="10">
        <v>253.19</v>
      </c>
      <c r="I23" s="10">
        <v>139545.22</v>
      </c>
      <c r="J23" s="10">
        <f>Table1[[#This Row],[Net Volume Per Year (yd3)]]/Table1[[#This Row],[Operating Days per Year]]</f>
        <v>528.58037878787877</v>
      </c>
      <c r="K23" s="10">
        <f>Table1[[#This Row],[Net Remaining (yd3)]]/Table1[[#This Row],[Net Volume Per Year (yd3)]]</f>
        <v>48.3795137518863</v>
      </c>
      <c r="L23" s="7">
        <v>63148</v>
      </c>
      <c r="M23" s="8">
        <v>264</v>
      </c>
    </row>
    <row r="24" spans="1:13" ht="29.4" customHeight="1" x14ac:dyDescent="0.35">
      <c r="A24" s="4" t="s">
        <v>49</v>
      </c>
      <c r="B24" s="5" t="s">
        <v>50</v>
      </c>
      <c r="C24" s="5" t="s">
        <v>13</v>
      </c>
      <c r="D24" s="5">
        <v>2024</v>
      </c>
      <c r="E24" s="10">
        <v>45071</v>
      </c>
      <c r="F24" s="10">
        <v>25</v>
      </c>
      <c r="G24" s="10">
        <f>Table1[[#This Row],[Remaining Capacity (yd3)]]*(1-(Table1[[#This Row],[Estd. Pct. Cover (%)]]/100))</f>
        <v>33803.25</v>
      </c>
      <c r="H24" s="10">
        <v>30</v>
      </c>
      <c r="I24" s="10">
        <v>16228</v>
      </c>
      <c r="J24" s="10">
        <f>Table1[[#This Row],[Net Volume Per Year (yd3)]]/Table1[[#This Row],[Operating Days per Year]]</f>
        <v>61.469696969696969</v>
      </c>
      <c r="K24" s="10">
        <f>Table1[[#This Row],[Net Remaining (yd3)]]/Table1[[#This Row],[Net Volume Per Year (yd3)]]</f>
        <v>2.0830200887355188</v>
      </c>
      <c r="L24" s="7">
        <v>46255</v>
      </c>
      <c r="M24" s="8">
        <v>264</v>
      </c>
    </row>
    <row r="25" spans="1:13" ht="29.4" customHeight="1" x14ac:dyDescent="0.35">
      <c r="A25" s="4" t="s">
        <v>51</v>
      </c>
      <c r="B25" s="5" t="s">
        <v>52</v>
      </c>
      <c r="C25" s="5" t="s">
        <v>16</v>
      </c>
      <c r="D25" s="5">
        <v>2024</v>
      </c>
      <c r="E25" s="10">
        <v>4483100</v>
      </c>
      <c r="F25" s="10">
        <v>7.5</v>
      </c>
      <c r="G25" s="10">
        <f>Table1[[#This Row],[Remaining Capacity (yd3)]]*(1-(Table1[[#This Row],[Estd. Pct. Cover (%)]]/100))</f>
        <v>4146867.5</v>
      </c>
      <c r="H25" s="10">
        <v>406</v>
      </c>
      <c r="I25" s="10">
        <v>180162.5</v>
      </c>
      <c r="J25" s="10">
        <f>Table1[[#This Row],[Net Volume Per Year (yd3)]]/Table1[[#This Row],[Operating Days per Year]]</f>
        <v>634.375</v>
      </c>
      <c r="K25" s="10">
        <f>Table1[[#This Row],[Net Remaining (yd3)]]/Table1[[#This Row],[Net Volume Per Year (yd3)]]</f>
        <v>23.017373204745716</v>
      </c>
      <c r="L25" s="7">
        <v>53886</v>
      </c>
      <c r="M25" s="8">
        <v>284</v>
      </c>
    </row>
    <row r="26" spans="1:13" ht="29.4" customHeight="1" x14ac:dyDescent="0.35">
      <c r="A26" s="4" t="s">
        <v>51</v>
      </c>
      <c r="B26" s="5" t="s">
        <v>52</v>
      </c>
      <c r="C26" s="5" t="s">
        <v>13</v>
      </c>
      <c r="D26" s="5">
        <v>2024</v>
      </c>
      <c r="E26" s="10">
        <v>78410</v>
      </c>
      <c r="F26" s="10">
        <v>7.5</v>
      </c>
      <c r="G26" s="10">
        <f>Table1[[#This Row],[Remaining Capacity (yd3)]]*(1-(Table1[[#This Row],[Estd. Pct. Cover (%)]]/100))</f>
        <v>72529.25</v>
      </c>
      <c r="H26" s="10">
        <v>45</v>
      </c>
      <c r="I26" s="10">
        <v>18257</v>
      </c>
      <c r="J26" s="10">
        <f>Table1[[#This Row],[Net Volume Per Year (yd3)]]/Table1[[#This Row],[Operating Days per Year]]</f>
        <v>64.285211267605632</v>
      </c>
      <c r="K26" s="10">
        <f>Table1[[#This Row],[Net Remaining (yd3)]]/Table1[[#This Row],[Net Volume Per Year (yd3)]]</f>
        <v>3.9726817111245003</v>
      </c>
      <c r="L26" s="7">
        <v>46905</v>
      </c>
      <c r="M26" s="8">
        <v>284</v>
      </c>
    </row>
    <row r="27" spans="1:13" ht="29.4" customHeight="1" x14ac:dyDescent="0.35">
      <c r="A27" s="4" t="s">
        <v>53</v>
      </c>
      <c r="B27" s="5" t="s">
        <v>54</v>
      </c>
      <c r="C27" s="5" t="s">
        <v>13</v>
      </c>
      <c r="D27" s="5">
        <v>2024</v>
      </c>
      <c r="E27" s="10">
        <v>82734</v>
      </c>
      <c r="F27" s="10">
        <v>0</v>
      </c>
      <c r="G27" s="10">
        <f>Table1[[#This Row],[Remaining Capacity (yd3)]]*(1-(Table1[[#This Row],[Estd. Pct. Cover (%)]]/100))</f>
        <v>82734</v>
      </c>
      <c r="H27" s="10">
        <v>0.06</v>
      </c>
      <c r="I27" s="10">
        <v>11.71</v>
      </c>
      <c r="J27" s="10">
        <f>Table1[[#This Row],[Net Volume Per Year (yd3)]]/Table1[[#This Row],[Operating Days per Year]]</f>
        <v>4.6840000000000007E-2</v>
      </c>
      <c r="K27" s="10">
        <f>Table1[[#This Row],[Net Remaining (yd3)]]/Table1[[#This Row],[Net Volume Per Year (yd3)]]</f>
        <v>7065.2433817250212</v>
      </c>
      <c r="L27" s="7">
        <v>2624305</v>
      </c>
      <c r="M27" s="8">
        <v>250</v>
      </c>
    </row>
    <row r="28" spans="1:13" ht="29.4" customHeight="1" x14ac:dyDescent="0.35">
      <c r="A28" s="4" t="s">
        <v>55</v>
      </c>
      <c r="B28" s="5" t="s">
        <v>56</v>
      </c>
      <c r="C28" s="5" t="s">
        <v>16</v>
      </c>
      <c r="D28" s="5">
        <v>2024</v>
      </c>
      <c r="E28" s="10">
        <v>40419909.329999998</v>
      </c>
      <c r="F28" s="10">
        <v>0</v>
      </c>
      <c r="G28" s="10">
        <f>Table1[[#This Row],[Remaining Capacity (yd3)]]*(1-(Table1[[#This Row],[Estd. Pct. Cover (%)]]/100))</f>
        <v>40419909.329999998</v>
      </c>
      <c r="H28" s="10">
        <v>1835.36</v>
      </c>
      <c r="I28" s="10">
        <v>530135.24</v>
      </c>
      <c r="J28" s="10">
        <f>Table1[[#This Row],[Net Volume Per Year (yd3)]]/Table1[[#This Row],[Operating Days per Year]]</f>
        <v>2120.5409599999998</v>
      </c>
      <c r="K28" s="10">
        <f>Table1[[#This Row],[Net Remaining (yd3)]]/Table1[[#This Row],[Net Volume Per Year (yd3)]]</f>
        <v>76.244524566976537</v>
      </c>
      <c r="L28" s="7">
        <v>73320</v>
      </c>
      <c r="M28" s="8">
        <v>250</v>
      </c>
    </row>
    <row r="29" spans="1:13" ht="29.4" customHeight="1" x14ac:dyDescent="0.35">
      <c r="A29" s="4" t="s">
        <v>57</v>
      </c>
      <c r="B29" s="5" t="s">
        <v>58</v>
      </c>
      <c r="C29" s="5" t="s">
        <v>16</v>
      </c>
      <c r="D29" s="5">
        <v>2024</v>
      </c>
      <c r="E29" s="10">
        <v>5688345</v>
      </c>
      <c r="F29" s="10">
        <v>6.1775399999999996</v>
      </c>
      <c r="G29" s="10">
        <f>Table1[[#This Row],[Remaining Capacity (yd3)]]*(1-(Table1[[#This Row],[Estd. Pct. Cover (%)]]/100))</f>
        <v>5336945.2122869994</v>
      </c>
      <c r="H29" s="10">
        <v>335.77</v>
      </c>
      <c r="I29" s="10">
        <v>131668.76</v>
      </c>
      <c r="J29" s="10">
        <f>Table1[[#This Row],[Net Volume Per Year (yd3)]]/Table1[[#This Row],[Operating Days per Year]]</f>
        <v>430.29006535947718</v>
      </c>
      <c r="K29" s="10">
        <f>Table1[[#This Row],[Net Remaining (yd3)]]/Table1[[#This Row],[Net Volume Per Year (yd3)]]</f>
        <v>40.533116680729727</v>
      </c>
      <c r="L29" s="7">
        <v>60266</v>
      </c>
      <c r="M29" s="8">
        <v>306</v>
      </c>
    </row>
    <row r="30" spans="1:13" ht="29.4" customHeight="1" x14ac:dyDescent="0.35">
      <c r="A30" s="4" t="s">
        <v>57</v>
      </c>
      <c r="B30" s="5" t="s">
        <v>58</v>
      </c>
      <c r="C30" s="5" t="s">
        <v>13</v>
      </c>
      <c r="D30" s="5">
        <v>2024</v>
      </c>
      <c r="E30" s="10">
        <v>1211740</v>
      </c>
      <c r="F30" s="10">
        <v>7.5263640000000001</v>
      </c>
      <c r="G30" s="10">
        <f>Table1[[#This Row],[Remaining Capacity (yd3)]]*(1-(Table1[[#This Row],[Estd. Pct. Cover (%)]]/100))</f>
        <v>1120540.0368664002</v>
      </c>
      <c r="H30" s="10">
        <v>37.545999999999999</v>
      </c>
      <c r="I30" s="10">
        <v>17519.189999999999</v>
      </c>
      <c r="J30" s="10">
        <f>Table1[[#This Row],[Net Volume Per Year (yd3)]]/Table1[[#This Row],[Operating Days per Year]]</f>
        <v>57.252254901960782</v>
      </c>
      <c r="K30" s="10">
        <f>Table1[[#This Row],[Net Remaining (yd3)]]/Table1[[#This Row],[Net Volume Per Year (yd3)]]</f>
        <v>63.960721749487291</v>
      </c>
      <c r="L30" s="7">
        <v>68818</v>
      </c>
      <c r="M30" s="8">
        <v>306</v>
      </c>
    </row>
    <row r="31" spans="1:13" ht="29.4" customHeight="1" x14ac:dyDescent="0.35">
      <c r="A31" s="4" t="s">
        <v>59</v>
      </c>
      <c r="B31" s="5" t="s">
        <v>60</v>
      </c>
      <c r="C31" s="5" t="s">
        <v>13</v>
      </c>
      <c r="D31" s="5">
        <v>2024</v>
      </c>
      <c r="E31" s="10">
        <v>10055468</v>
      </c>
      <c r="F31" s="10">
        <v>10</v>
      </c>
      <c r="G31" s="10">
        <f>Table1[[#This Row],[Remaining Capacity (yd3)]]*(1-(Table1[[#This Row],[Estd. Pct. Cover (%)]]/100))</f>
        <v>9049921.2000000011</v>
      </c>
      <c r="H31" s="10">
        <v>253</v>
      </c>
      <c r="I31" s="10">
        <v>105416.67</v>
      </c>
      <c r="J31" s="10">
        <f>Table1[[#This Row],[Net Volume Per Year (yd3)]]/Table1[[#This Row],[Operating Days per Year]]</f>
        <v>421.66667999999999</v>
      </c>
      <c r="K31" s="10">
        <f>Table1[[#This Row],[Net Remaining (yd3)]]/Table1[[#This Row],[Net Volume Per Year (yd3)]]</f>
        <v>85.849052147065564</v>
      </c>
      <c r="L31" s="7">
        <v>76810</v>
      </c>
      <c r="M31" s="8">
        <v>250</v>
      </c>
    </row>
    <row r="32" spans="1:13" ht="29.4" customHeight="1" x14ac:dyDescent="0.35">
      <c r="A32" s="4" t="s">
        <v>61</v>
      </c>
      <c r="B32" s="5" t="s">
        <v>62</v>
      </c>
      <c r="C32" s="5" t="s">
        <v>13</v>
      </c>
      <c r="D32" s="5">
        <v>2024</v>
      </c>
      <c r="E32" s="10">
        <v>214152</v>
      </c>
      <c r="F32" s="10">
        <v>40.258299999999998</v>
      </c>
      <c r="G32" s="10">
        <f>Table1[[#This Row],[Remaining Capacity (yd3)]]*(1-(Table1[[#This Row],[Estd. Pct. Cover (%)]]/100))</f>
        <v>127938.04538400001</v>
      </c>
      <c r="H32" s="10">
        <v>72.833600000000004</v>
      </c>
      <c r="I32" s="10">
        <v>43831.65</v>
      </c>
      <c r="J32" s="10">
        <f>Table1[[#This Row],[Net Volume Per Year (yd3)]]/Table1[[#This Row],[Operating Days per Year]]</f>
        <v>146.10550000000001</v>
      </c>
      <c r="K32" s="10">
        <f>Table1[[#This Row],[Net Remaining (yd3)]]/Table1[[#This Row],[Net Volume Per Year (yd3)]]</f>
        <v>2.9188507707102063</v>
      </c>
      <c r="L32" s="7">
        <v>46539</v>
      </c>
      <c r="M32" s="8">
        <v>300</v>
      </c>
    </row>
    <row r="33" spans="1:13" ht="29.4" customHeight="1" x14ac:dyDescent="0.35">
      <c r="A33" s="4" t="s">
        <v>63</v>
      </c>
      <c r="B33" s="5" t="s">
        <v>64</v>
      </c>
      <c r="C33" s="5" t="s">
        <v>16</v>
      </c>
      <c r="D33" s="5">
        <v>2024</v>
      </c>
      <c r="E33" s="10">
        <v>39789005</v>
      </c>
      <c r="F33" s="28">
        <v>12</v>
      </c>
      <c r="G33" s="10">
        <f>Table1[[#This Row],[Remaining Capacity (yd3)]]*(1-(Table1[[#This Row],[Estd. Pct. Cover (%)]]/100))</f>
        <v>35014324.399999999</v>
      </c>
      <c r="H33" s="10">
        <v>4045.23</v>
      </c>
      <c r="I33" s="10">
        <v>1372926.55</v>
      </c>
      <c r="J33" s="10">
        <f>Table1[[#This Row],[Net Volume Per Year (yd3)]]/Table1[[#This Row],[Operating Days per Year]]</f>
        <v>4903.3091071428571</v>
      </c>
      <c r="K33" s="10">
        <f>Table1[[#This Row],[Net Remaining (yd3)]]/Table1[[#This Row],[Net Volume Per Year (yd3)]]</f>
        <v>25.503421432122497</v>
      </c>
      <c r="L33" s="7">
        <v>54619</v>
      </c>
      <c r="M33" s="8">
        <v>280</v>
      </c>
    </row>
    <row r="34" spans="1:13" ht="29.4" customHeight="1" x14ac:dyDescent="0.35">
      <c r="A34" s="4" t="s">
        <v>65</v>
      </c>
      <c r="B34" s="5" t="s">
        <v>66</v>
      </c>
      <c r="C34" s="5" t="s">
        <v>13</v>
      </c>
      <c r="D34" s="5">
        <v>2024</v>
      </c>
      <c r="E34" s="10">
        <v>8778628</v>
      </c>
      <c r="F34" s="10">
        <v>10</v>
      </c>
      <c r="G34" s="10">
        <f>Table1[[#This Row],[Remaining Capacity (yd3)]]*(1-(Table1[[#This Row],[Estd. Pct. Cover (%)]]/100))</f>
        <v>7900765.2000000002</v>
      </c>
      <c r="H34" s="10">
        <v>558.61</v>
      </c>
      <c r="I34" s="10">
        <v>222417.46</v>
      </c>
      <c r="J34" s="10">
        <f>Table1[[#This Row],[Net Volume Per Year (yd3)]]/Table1[[#This Row],[Operating Days per Year]]</f>
        <v>855.45176923076917</v>
      </c>
      <c r="K34" s="10">
        <f>Table1[[#This Row],[Net Remaining (yd3)]]/Table1[[#This Row],[Net Volume Per Year (yd3)]]</f>
        <v>35.522234630320838</v>
      </c>
      <c r="L34" s="7">
        <v>58308</v>
      </c>
      <c r="M34" s="8">
        <v>260</v>
      </c>
    </row>
    <row r="35" spans="1:13" ht="29.4" customHeight="1" x14ac:dyDescent="0.35">
      <c r="A35" s="4" t="s">
        <v>67</v>
      </c>
      <c r="B35" s="5" t="s">
        <v>68</v>
      </c>
      <c r="C35" s="5" t="s">
        <v>13</v>
      </c>
      <c r="D35" s="5">
        <v>2024</v>
      </c>
      <c r="E35" s="10">
        <v>0</v>
      </c>
      <c r="F35" s="10">
        <v>0</v>
      </c>
      <c r="G35" s="10">
        <f>Table1[[#This Row],[Remaining Capacity (yd3)]]*(1-(Table1[[#This Row],[Estd. Pct. Cover (%)]]/100))</f>
        <v>0</v>
      </c>
      <c r="H35" s="10">
        <v>192</v>
      </c>
      <c r="I35" s="10">
        <v>1920</v>
      </c>
      <c r="J35" s="10">
        <f>Table1[[#This Row],[Net Volume Per Year (yd3)]]/Table1[[#This Row],[Operating Days per Year]]</f>
        <v>192</v>
      </c>
      <c r="K35" s="10">
        <f>Table1[[#This Row],[Net Remaining (yd3)]]/Table1[[#This Row],[Net Volume Per Year (yd3)]]</f>
        <v>0</v>
      </c>
      <c r="L35" s="7">
        <v>45473</v>
      </c>
      <c r="M35" s="8">
        <v>10</v>
      </c>
    </row>
    <row r="36" spans="1:13" ht="29.4" customHeight="1" x14ac:dyDescent="0.35">
      <c r="A36" s="4" t="s">
        <v>69</v>
      </c>
      <c r="B36" s="5" t="s">
        <v>70</v>
      </c>
      <c r="C36" s="5" t="s">
        <v>13</v>
      </c>
      <c r="D36" s="5">
        <v>2024</v>
      </c>
      <c r="E36" s="10">
        <v>726544</v>
      </c>
      <c r="F36" s="10">
        <v>20</v>
      </c>
      <c r="G36" s="10">
        <f>Table1[[#This Row],[Remaining Capacity (yd3)]]*(1-(Table1[[#This Row],[Estd. Pct. Cover (%)]]/100))</f>
        <v>581235.20000000007</v>
      </c>
      <c r="H36" s="10">
        <v>972</v>
      </c>
      <c r="I36" s="10">
        <v>336960</v>
      </c>
      <c r="J36" s="10">
        <f>Table1[[#This Row],[Net Volume Per Year (yd3)]]/Table1[[#This Row],[Operating Days per Year]]</f>
        <v>1296</v>
      </c>
      <c r="K36" s="10">
        <f>Table1[[#This Row],[Net Remaining (yd3)]]/Table1[[#This Row],[Net Volume Per Year (yd3)]]</f>
        <v>1.7249382716049384</v>
      </c>
      <c r="L36" s="7">
        <v>46099</v>
      </c>
      <c r="M36" s="8">
        <v>260</v>
      </c>
    </row>
    <row r="37" spans="1:13" ht="29.4" customHeight="1" x14ac:dyDescent="0.35">
      <c r="A37" s="4" t="s">
        <v>71</v>
      </c>
      <c r="B37" s="5" t="s">
        <v>72</v>
      </c>
      <c r="C37" s="5" t="s">
        <v>13</v>
      </c>
      <c r="D37" s="5">
        <v>2024</v>
      </c>
      <c r="E37" s="10">
        <v>6428567</v>
      </c>
      <c r="F37" s="10">
        <v>0</v>
      </c>
      <c r="G37" s="10">
        <f>Table1[[#This Row],[Remaining Capacity (yd3)]]*(1-(Table1[[#This Row],[Estd. Pct. Cover (%)]]/100))</f>
        <v>6428567</v>
      </c>
      <c r="H37" s="10">
        <v>1568</v>
      </c>
      <c r="I37" s="10">
        <v>689920</v>
      </c>
      <c r="J37" s="10">
        <f>Table1[[#This Row],[Net Volume Per Year (yd3)]]/Table1[[#This Row],[Operating Days per Year]]</f>
        <v>2412.3076923076924</v>
      </c>
      <c r="K37" s="10">
        <f>Table1[[#This Row],[Net Remaining (yd3)]]/Table1[[#This Row],[Net Volume Per Year (yd3)]]</f>
        <v>9.3178440978664199</v>
      </c>
      <c r="L37" s="7">
        <v>48875</v>
      </c>
      <c r="M37" s="8">
        <v>286</v>
      </c>
    </row>
    <row r="38" spans="1:13" ht="29.4" customHeight="1" x14ac:dyDescent="0.35">
      <c r="A38" s="4" t="s">
        <v>73</v>
      </c>
      <c r="B38" s="5" t="s">
        <v>74</v>
      </c>
      <c r="C38" s="5" t="s">
        <v>16</v>
      </c>
      <c r="D38" s="5">
        <v>2024</v>
      </c>
      <c r="E38" s="10">
        <v>14867132</v>
      </c>
      <c r="F38" s="10">
        <v>15</v>
      </c>
      <c r="G38" s="10">
        <f>Table1[[#This Row],[Remaining Capacity (yd3)]]*(1-(Table1[[#This Row],[Estd. Pct. Cover (%)]]/100))</f>
        <v>12637062.199999999</v>
      </c>
      <c r="H38" s="10">
        <v>1800</v>
      </c>
      <c r="I38" s="10">
        <v>565714.29</v>
      </c>
      <c r="J38" s="10">
        <f>Table1[[#This Row],[Net Volume Per Year (yd3)]]/Table1[[#This Row],[Operating Days per Year]]</f>
        <v>1978.0219930069932</v>
      </c>
      <c r="K38" s="10">
        <f>Table1[[#This Row],[Net Remaining (yd3)]]/Table1[[#This Row],[Net Volume Per Year (yd3)]]</f>
        <v>22.338241093397162</v>
      </c>
      <c r="L38" s="7">
        <v>53421</v>
      </c>
      <c r="M38" s="8">
        <v>286</v>
      </c>
    </row>
    <row r="39" spans="1:13" ht="29.4" customHeight="1" x14ac:dyDescent="0.35">
      <c r="A39" s="4" t="s">
        <v>75</v>
      </c>
      <c r="B39" s="5" t="s">
        <v>76</v>
      </c>
      <c r="C39" s="5" t="s">
        <v>16</v>
      </c>
      <c r="D39" s="5">
        <v>2024</v>
      </c>
      <c r="E39" s="10">
        <v>346034</v>
      </c>
      <c r="F39" s="10">
        <v>25</v>
      </c>
      <c r="G39" s="10">
        <f>Table1[[#This Row],[Remaining Capacity (yd3)]]*(1-(Table1[[#This Row],[Estd. Pct. Cover (%)]]/100))</f>
        <v>259525.5</v>
      </c>
      <c r="H39" s="10">
        <v>55.32</v>
      </c>
      <c r="I39" s="10">
        <v>27438.720000000001</v>
      </c>
      <c r="J39" s="10">
        <f>Table1[[#This Row],[Net Volume Per Year (yd3)]]/Table1[[#This Row],[Operating Days per Year]]</f>
        <v>110.64</v>
      </c>
      <c r="K39" s="10">
        <f>Table1[[#This Row],[Net Remaining (yd3)]]/Table1[[#This Row],[Net Volume Per Year (yd3)]]</f>
        <v>9.4583675914911485</v>
      </c>
      <c r="L39" s="7">
        <v>48963</v>
      </c>
      <c r="M39" s="8">
        <v>248</v>
      </c>
    </row>
    <row r="40" spans="1:13" ht="29.4" customHeight="1" x14ac:dyDescent="0.35">
      <c r="A40" s="4" t="s">
        <v>77</v>
      </c>
      <c r="B40" s="5" t="s">
        <v>78</v>
      </c>
      <c r="C40" s="5" t="s">
        <v>16</v>
      </c>
      <c r="D40" s="5">
        <v>2024</v>
      </c>
      <c r="E40" s="10">
        <v>6324594</v>
      </c>
      <c r="F40" s="10">
        <v>10.8</v>
      </c>
      <c r="G40" s="10">
        <f>Table1[[#This Row],[Remaining Capacity (yd3)]]*(1-(Table1[[#This Row],[Estd. Pct. Cover (%)]]/100))</f>
        <v>5641537.8480000002</v>
      </c>
      <c r="H40" s="10">
        <v>3066.7060000000001</v>
      </c>
      <c r="I40" s="10">
        <v>846600.31</v>
      </c>
      <c r="J40" s="10">
        <f>Table1[[#This Row],[Net Volume Per Year (yd3)]]/Table1[[#This Row],[Operating Days per Year]]</f>
        <v>2960.1409440559441</v>
      </c>
      <c r="K40" s="10">
        <f>Table1[[#This Row],[Net Remaining (yd3)]]/Table1[[#This Row],[Net Volume Per Year (yd3)]]</f>
        <v>6.6637559440534577</v>
      </c>
      <c r="L40" s="7">
        <v>47698</v>
      </c>
      <c r="M40" s="8">
        <v>286</v>
      </c>
    </row>
    <row r="41" spans="1:13" ht="29.4" customHeight="1" x14ac:dyDescent="0.35">
      <c r="A41" s="4" t="s">
        <v>79</v>
      </c>
      <c r="B41" s="5" t="s">
        <v>80</v>
      </c>
      <c r="C41" s="5" t="s">
        <v>16</v>
      </c>
      <c r="D41" s="5">
        <v>2024</v>
      </c>
      <c r="E41" s="10">
        <v>1152219</v>
      </c>
      <c r="F41" s="10">
        <v>15</v>
      </c>
      <c r="G41" s="10">
        <f>Table1[[#This Row],[Remaining Capacity (yd3)]]*(1-(Table1[[#This Row],[Estd. Pct. Cover (%)]]/100))</f>
        <v>979386.15</v>
      </c>
      <c r="H41" s="10">
        <v>110.10599999999999</v>
      </c>
      <c r="I41" s="10">
        <v>51566.31</v>
      </c>
      <c r="J41" s="10">
        <f>Table1[[#This Row],[Net Volume Per Year (yd3)]]/Table1[[#This Row],[Operating Days per Year]]</f>
        <v>183.51</v>
      </c>
      <c r="K41" s="10">
        <f>Table1[[#This Row],[Net Remaining (yd3)]]/Table1[[#This Row],[Net Volume Per Year (yd3)]]</f>
        <v>18.992752244634143</v>
      </c>
      <c r="L41" s="27">
        <v>52430</v>
      </c>
      <c r="M41" s="8">
        <v>281</v>
      </c>
    </row>
    <row r="42" spans="1:13" ht="29.4" customHeight="1" x14ac:dyDescent="0.35">
      <c r="A42" s="4" t="s">
        <v>79</v>
      </c>
      <c r="B42" s="5" t="s">
        <v>80</v>
      </c>
      <c r="C42" s="5" t="s">
        <v>13</v>
      </c>
      <c r="D42" s="5">
        <v>2024</v>
      </c>
      <c r="E42" s="10">
        <v>16884</v>
      </c>
      <c r="F42" s="10">
        <v>10</v>
      </c>
      <c r="G42" s="10">
        <f>Table1[[#This Row],[Remaining Capacity (yd3)]]*(1-(Table1[[#This Row],[Estd. Pct. Cover (%)]]/100))</f>
        <v>15195.6</v>
      </c>
      <c r="H42" s="10">
        <v>25.959599999999998</v>
      </c>
      <c r="I42" s="10">
        <v>16210.33</v>
      </c>
      <c r="J42" s="10">
        <f>Table1[[#This Row],[Net Volume Per Year (yd3)]]/Table1[[#This Row],[Operating Days per Year]]</f>
        <v>57.688007117437721</v>
      </c>
      <c r="K42" s="10">
        <f>Table1[[#This Row],[Net Remaining (yd3)]]/Table1[[#This Row],[Net Volume Per Year (yd3)]]</f>
        <v>0.93740226139751626</v>
      </c>
      <c r="L42" s="27">
        <v>45842</v>
      </c>
      <c r="M42" s="8">
        <v>281</v>
      </c>
    </row>
    <row r="43" spans="1:13" ht="29.4" customHeight="1" x14ac:dyDescent="0.35">
      <c r="A43" s="4" t="s">
        <v>81</v>
      </c>
      <c r="B43" s="5" t="s">
        <v>82</v>
      </c>
      <c r="C43" s="5" t="s">
        <v>16</v>
      </c>
      <c r="D43" s="5">
        <v>2024</v>
      </c>
      <c r="E43" s="10">
        <v>5610578.7800000003</v>
      </c>
      <c r="F43" s="10">
        <v>25</v>
      </c>
      <c r="G43" s="10">
        <f>Table1[[#This Row],[Remaining Capacity (yd3)]]*(1-(Table1[[#This Row],[Estd. Pct. Cover (%)]]/100))</f>
        <v>4207934.085</v>
      </c>
      <c r="H43" s="10">
        <v>382.89</v>
      </c>
      <c r="I43" s="10">
        <v>238923.36</v>
      </c>
      <c r="J43" s="10">
        <f>Table1[[#This Row],[Net Volume Per Year (yd3)]]/Table1[[#This Row],[Operating Days per Year]]</f>
        <v>765.78</v>
      </c>
      <c r="K43" s="10">
        <f>Table1[[#This Row],[Net Remaining (yd3)]]/Table1[[#This Row],[Net Volume Per Year (yd3)]]</f>
        <v>17.612066417448677</v>
      </c>
      <c r="L43" s="7">
        <v>51987</v>
      </c>
      <c r="M43" s="8">
        <v>312</v>
      </c>
    </row>
    <row r="44" spans="1:13" ht="29.4" customHeight="1" x14ac:dyDescent="0.35">
      <c r="A44" s="4" t="s">
        <v>83</v>
      </c>
      <c r="B44" s="5" t="s">
        <v>84</v>
      </c>
      <c r="C44" s="5" t="s">
        <v>13</v>
      </c>
      <c r="D44" s="5">
        <v>2024</v>
      </c>
      <c r="E44" s="10">
        <v>4521402</v>
      </c>
      <c r="F44" s="10">
        <v>4</v>
      </c>
      <c r="G44" s="10">
        <f>Table1[[#This Row],[Remaining Capacity (yd3)]]*(1-(Table1[[#This Row],[Estd. Pct. Cover (%)]]/100))</f>
        <v>4340545.92</v>
      </c>
      <c r="H44" s="10">
        <v>367.2</v>
      </c>
      <c r="I44" s="10">
        <v>150027.43</v>
      </c>
      <c r="J44" s="10">
        <f>Table1[[#This Row],[Net Volume Per Year (yd3)]]/Table1[[#This Row],[Operating Days per Year]]</f>
        <v>524.5714335664336</v>
      </c>
      <c r="K44" s="10">
        <f>Table1[[#This Row],[Net Remaining (yd3)]]/Table1[[#This Row],[Net Volume Per Year (yd3)]]</f>
        <v>28.931682159722392</v>
      </c>
      <c r="L44" s="7">
        <v>56033</v>
      </c>
      <c r="M44" s="8">
        <v>286</v>
      </c>
    </row>
    <row r="45" spans="1:13" ht="29.4" customHeight="1" x14ac:dyDescent="0.35">
      <c r="A45" s="4" t="s">
        <v>85</v>
      </c>
      <c r="B45" s="5" t="s">
        <v>86</v>
      </c>
      <c r="C45" s="5" t="s">
        <v>16</v>
      </c>
      <c r="D45" s="5">
        <v>2024</v>
      </c>
      <c r="E45" s="10">
        <v>48299615</v>
      </c>
      <c r="F45" s="10">
        <v>3.2677299999999998</v>
      </c>
      <c r="G45" s="10">
        <f>Table1[[#This Row],[Remaining Capacity (yd3)]]*(1-(Table1[[#This Row],[Estd. Pct. Cover (%)]]/100))</f>
        <v>46721313.990760498</v>
      </c>
      <c r="H45" s="10">
        <v>695.89599999999996</v>
      </c>
      <c r="I45" s="10">
        <v>448260.82</v>
      </c>
      <c r="J45" s="10">
        <f>Table1[[#This Row],[Net Volume Per Year (yd3)]]/Table1[[#This Row],[Operating Days per Year]]</f>
        <v>1446.0026451612903</v>
      </c>
      <c r="K45" s="10">
        <f>Table1[[#This Row],[Net Remaining (yd3)]]/Table1[[#This Row],[Net Volume Per Year (yd3)]]</f>
        <v>104.22796708121959</v>
      </c>
      <c r="L45" s="7">
        <v>83517</v>
      </c>
      <c r="M45" s="8">
        <v>310</v>
      </c>
    </row>
    <row r="46" spans="1:13" ht="29.4" customHeight="1" x14ac:dyDescent="0.35">
      <c r="A46" s="4" t="s">
        <v>87</v>
      </c>
      <c r="B46" s="5" t="s">
        <v>88</v>
      </c>
      <c r="C46" s="5" t="s">
        <v>13</v>
      </c>
      <c r="D46" s="5">
        <v>2024</v>
      </c>
      <c r="E46" s="10">
        <v>1236143</v>
      </c>
      <c r="F46" s="28">
        <v>12.46</v>
      </c>
      <c r="G46" s="10">
        <f>Table1[[#This Row],[Remaining Capacity (yd3)]]*(1-(Table1[[#This Row],[Estd. Pct. Cover (%)]]/100))</f>
        <v>1082119.5821999998</v>
      </c>
      <c r="H46" s="10">
        <v>253.24590000000001</v>
      </c>
      <c r="I46" s="10">
        <v>124514.24000000001</v>
      </c>
      <c r="J46" s="10">
        <f>Table1[[#This Row],[Net Volume Per Year (yd3)]]/Table1[[#This Row],[Operating Days per Year]]</f>
        <v>401.65883870967741</v>
      </c>
      <c r="K46" s="10">
        <f>Table1[[#This Row],[Net Remaining (yd3)]]/Table1[[#This Row],[Net Volume Per Year (yd3)]]</f>
        <v>8.6907295278034038</v>
      </c>
      <c r="L46" s="7">
        <v>48645</v>
      </c>
      <c r="M46" s="8">
        <v>310</v>
      </c>
    </row>
    <row r="47" spans="1:13" ht="29" customHeight="1" x14ac:dyDescent="0.35">
      <c r="A47" s="4" t="s">
        <v>89</v>
      </c>
      <c r="B47" s="5" t="s">
        <v>90</v>
      </c>
      <c r="C47" s="5" t="s">
        <v>13</v>
      </c>
      <c r="D47" s="5">
        <v>2024</v>
      </c>
      <c r="E47" s="10">
        <v>120697</v>
      </c>
      <c r="F47" s="10">
        <v>25</v>
      </c>
      <c r="G47" s="10">
        <f>Table1[[#This Row],[Remaining Capacity (yd3)]]*(1-(Table1[[#This Row],[Estd. Pct. Cover (%)]]/100))</f>
        <v>90522.75</v>
      </c>
      <c r="H47" s="10">
        <v>21.93</v>
      </c>
      <c r="I47" s="10">
        <v>4824.6000000000004</v>
      </c>
      <c r="J47" s="10">
        <f>Table1[[#This Row],[Net Volume Per Year (yd3)]]/Table1[[#This Row],[Operating Days per Year]]</f>
        <v>43.860000000000007</v>
      </c>
      <c r="K47" s="10">
        <f>Table1[[#This Row],[Net Remaining (yd3)]]/Table1[[#This Row],[Net Volume Per Year (yd3)]]</f>
        <v>18.762747170749904</v>
      </c>
      <c r="L47" s="7">
        <v>52348</v>
      </c>
      <c r="M47" s="8">
        <v>110</v>
      </c>
    </row>
    <row r="48" spans="1:13" ht="29.4" customHeight="1" x14ac:dyDescent="0.35">
      <c r="A48" s="4" t="s">
        <v>91</v>
      </c>
      <c r="B48" s="5" t="s">
        <v>92</v>
      </c>
      <c r="C48" s="5" t="s">
        <v>16</v>
      </c>
      <c r="D48" s="5">
        <v>2024</v>
      </c>
      <c r="E48" s="10">
        <v>1251188</v>
      </c>
      <c r="F48" s="10">
        <v>10</v>
      </c>
      <c r="G48" s="10">
        <f>Table1[[#This Row],[Remaining Capacity (yd3)]]*(1-(Table1[[#This Row],[Estd. Pct. Cover (%)]]/100))</f>
        <v>1126069.2</v>
      </c>
      <c r="H48" s="10">
        <v>86</v>
      </c>
      <c r="I48" s="10">
        <v>35458.019999999997</v>
      </c>
      <c r="J48" s="10">
        <f>Table1[[#This Row],[Net Volume Per Year (yd3)]]/Table1[[#This Row],[Operating Days per Year]]</f>
        <v>142.97588709677419</v>
      </c>
      <c r="K48" s="10">
        <f>Table1[[#This Row],[Net Remaining (yd3)]]/Table1[[#This Row],[Net Volume Per Year (yd3)]]</f>
        <v>31.757813888085124</v>
      </c>
      <c r="L48" s="7">
        <v>57065</v>
      </c>
      <c r="M48" s="8">
        <v>248</v>
      </c>
    </row>
    <row r="49" spans="1:13" ht="29.4" customHeight="1" x14ac:dyDescent="0.35">
      <c r="A49" s="4" t="s">
        <v>93</v>
      </c>
      <c r="B49" s="5" t="s">
        <v>94</v>
      </c>
      <c r="C49" s="5" t="s">
        <v>13</v>
      </c>
      <c r="D49" s="5">
        <v>2024</v>
      </c>
      <c r="E49" s="10">
        <v>336372</v>
      </c>
      <c r="F49" s="10">
        <v>10</v>
      </c>
      <c r="G49" s="10">
        <f>Table1[[#This Row],[Remaining Capacity (yd3)]]*(1-(Table1[[#This Row],[Estd. Pct. Cover (%)]]/100))</f>
        <v>302734.8</v>
      </c>
      <c r="H49" s="10">
        <v>803</v>
      </c>
      <c r="I49" s="10">
        <v>347387.69</v>
      </c>
      <c r="J49" s="10">
        <f>Table1[[#This Row],[Net Volume Per Year (yd3)]]/Table1[[#This Row],[Operating Days per Year]]</f>
        <v>1336.1065000000001</v>
      </c>
      <c r="K49" s="10">
        <f>Table1[[#This Row],[Net Remaining (yd3)]]/Table1[[#This Row],[Net Volume Per Year (yd3)]]</f>
        <v>0.87146093173307315</v>
      </c>
      <c r="L49" s="7">
        <v>45810</v>
      </c>
      <c r="M49" s="8">
        <v>260</v>
      </c>
    </row>
    <row r="50" spans="1:13" ht="29.4" customHeight="1" x14ac:dyDescent="0.35">
      <c r="A50" s="4" t="s">
        <v>95</v>
      </c>
      <c r="B50" s="5" t="s">
        <v>96</v>
      </c>
      <c r="C50" s="5" t="s">
        <v>16</v>
      </c>
      <c r="D50" s="5">
        <v>2024</v>
      </c>
      <c r="E50" s="10">
        <v>3894500</v>
      </c>
      <c r="F50" s="10">
        <v>8</v>
      </c>
      <c r="G50" s="10">
        <f>Table1[[#This Row],[Remaining Capacity (yd3)]]*(1-(Table1[[#This Row],[Estd. Pct. Cover (%)]]/100))</f>
        <v>3582940</v>
      </c>
      <c r="H50" s="10">
        <v>1767</v>
      </c>
      <c r="I50" s="10">
        <v>749636.36</v>
      </c>
      <c r="J50" s="10">
        <f>Table1[[#This Row],[Net Volume Per Year (yd3)]]/Table1[[#This Row],[Operating Days per Year]]</f>
        <v>2677.2727142857143</v>
      </c>
      <c r="K50" s="10">
        <f>Table1[[#This Row],[Net Remaining (yd3)]]/Table1[[#This Row],[Net Volume Per Year (yd3)]]</f>
        <v>4.7795707241308305</v>
      </c>
      <c r="L50" s="7">
        <v>47178</v>
      </c>
      <c r="M50" s="8">
        <v>280</v>
      </c>
    </row>
    <row r="51" spans="1:13" ht="29.4" customHeight="1" x14ac:dyDescent="0.35">
      <c r="A51" s="4" t="s">
        <v>99</v>
      </c>
      <c r="B51" s="5" t="s">
        <v>100</v>
      </c>
      <c r="C51" s="5" t="s">
        <v>16</v>
      </c>
      <c r="D51" s="5">
        <v>2024</v>
      </c>
      <c r="E51" s="10">
        <v>310521</v>
      </c>
      <c r="F51" s="10">
        <v>25</v>
      </c>
      <c r="G51" s="10">
        <f>Table1[[#This Row],[Remaining Capacity (yd3)]]*(1-(Table1[[#This Row],[Estd. Pct. Cover (%)]]/100))</f>
        <v>232890.75</v>
      </c>
      <c r="H51" s="10">
        <v>18.5</v>
      </c>
      <c r="I51" s="10">
        <v>10582</v>
      </c>
      <c r="J51" s="10">
        <f>Table1[[#This Row],[Net Volume Per Year (yd3)]]/Table1[[#This Row],[Operating Days per Year]]</f>
        <v>37</v>
      </c>
      <c r="K51" s="10">
        <f>Table1[[#This Row],[Net Remaining (yd3)]]/Table1[[#This Row],[Net Volume Per Year (yd3)]]</f>
        <v>22.008197883197884</v>
      </c>
      <c r="L51" s="7">
        <v>53476</v>
      </c>
      <c r="M51" s="8">
        <v>286</v>
      </c>
    </row>
    <row r="52" spans="1:13" ht="29.4" customHeight="1" x14ac:dyDescent="0.35">
      <c r="A52" s="4" t="s">
        <v>97</v>
      </c>
      <c r="B52" s="5" t="s">
        <v>98</v>
      </c>
      <c r="C52" s="5" t="s">
        <v>13</v>
      </c>
      <c r="D52" s="5">
        <v>2024</v>
      </c>
      <c r="E52" s="10">
        <v>83901</v>
      </c>
      <c r="F52" s="10">
        <v>20</v>
      </c>
      <c r="G52" s="10">
        <f>Table1[[#This Row],[Remaining Capacity (yd3)]]*(1-(Table1[[#This Row],[Estd. Pct. Cover (%)]]/100))</f>
        <v>67120.800000000003</v>
      </c>
      <c r="H52" s="10">
        <v>4</v>
      </c>
      <c r="I52" s="10">
        <v>2288</v>
      </c>
      <c r="J52" s="10">
        <f>Table1[[#This Row],[Net Volume Per Year (yd3)]]/Table1[[#This Row],[Operating Days per Year]]</f>
        <v>8</v>
      </c>
      <c r="K52" s="10">
        <f>Table1[[#This Row],[Net Remaining (yd3)]]/Table1[[#This Row],[Net Volume Per Year (yd3)]]</f>
        <v>29.336013986013988</v>
      </c>
      <c r="L52" s="7">
        <v>56151</v>
      </c>
      <c r="M52" s="8">
        <v>286</v>
      </c>
    </row>
    <row r="53" spans="1:13" ht="29.4" customHeight="1" x14ac:dyDescent="0.35">
      <c r="A53" s="4" t="s">
        <v>101</v>
      </c>
      <c r="B53" s="5" t="s">
        <v>102</v>
      </c>
      <c r="C53" s="5" t="s">
        <v>16</v>
      </c>
      <c r="D53" s="5">
        <v>2024</v>
      </c>
      <c r="E53" s="10">
        <v>21584351</v>
      </c>
      <c r="F53" s="10">
        <v>12</v>
      </c>
      <c r="G53" s="10">
        <f>Table1[[#This Row],[Remaining Capacity (yd3)]]*(1-(Table1[[#This Row],[Estd. Pct. Cover (%)]]/100))</f>
        <v>18994228.879999999</v>
      </c>
      <c r="H53" s="10">
        <v>1319.6286</v>
      </c>
      <c r="I53" s="10">
        <v>447873.95</v>
      </c>
      <c r="J53" s="10">
        <f>Table1[[#This Row],[Net Volume Per Year (yd3)]]/Table1[[#This Row],[Operating Days per Year]]</f>
        <v>1599.5498214285715</v>
      </c>
      <c r="K53" s="10">
        <f>Table1[[#This Row],[Net Remaining (yd3)]]/Table1[[#This Row],[Net Volume Per Year (yd3)]]</f>
        <v>42.409764801011534</v>
      </c>
      <c r="L53" s="7">
        <v>60747</v>
      </c>
      <c r="M53" s="8">
        <v>280</v>
      </c>
    </row>
    <row r="54" spans="1:13" ht="29.4" customHeight="1" x14ac:dyDescent="0.35">
      <c r="A54" s="4" t="s">
        <v>103</v>
      </c>
      <c r="B54" s="5" t="s">
        <v>104</v>
      </c>
      <c r="C54" s="5" t="s">
        <v>13</v>
      </c>
      <c r="D54" s="5">
        <v>2024</v>
      </c>
      <c r="E54" s="10">
        <v>546116</v>
      </c>
      <c r="F54" s="10">
        <v>25</v>
      </c>
      <c r="G54" s="10">
        <f>Table1[[#This Row],[Remaining Capacity (yd3)]]*(1-(Table1[[#This Row],[Estd. Pct. Cover (%)]]/100))</f>
        <v>409587</v>
      </c>
      <c r="H54" s="10">
        <v>38.5</v>
      </c>
      <c r="I54" s="10">
        <v>22244.44</v>
      </c>
      <c r="J54" s="10">
        <f>Table1[[#This Row],[Net Volume Per Year (yd3)]]/Table1[[#This Row],[Operating Days per Year]]</f>
        <v>85.555538461538461</v>
      </c>
      <c r="K54" s="10">
        <f>Table1[[#This Row],[Net Remaining (yd3)]]/Table1[[#This Row],[Net Volume Per Year (yd3)]]</f>
        <v>18.413005676924211</v>
      </c>
      <c r="L54" s="7">
        <v>52274</v>
      </c>
      <c r="M54" s="8">
        <v>260</v>
      </c>
    </row>
    <row r="55" spans="1:13" ht="29.4" customHeight="1" x14ac:dyDescent="0.35">
      <c r="A55" s="4" t="s">
        <v>160</v>
      </c>
      <c r="B55" s="5" t="s">
        <v>159</v>
      </c>
      <c r="C55" s="5" t="s">
        <v>16</v>
      </c>
      <c r="D55" s="5">
        <v>2024</v>
      </c>
      <c r="E55" s="10">
        <v>44008</v>
      </c>
      <c r="F55" s="10">
        <v>20</v>
      </c>
      <c r="G55" s="10">
        <f>Table1[[#This Row],[Remaining Capacity (yd3)]]*(1-(Table1[[#This Row],[Estd. Pct. Cover (%)]]/100))</f>
        <v>35206.400000000001</v>
      </c>
      <c r="H55" s="10">
        <v>13</v>
      </c>
      <c r="I55" s="10">
        <v>208</v>
      </c>
      <c r="J55" s="10">
        <f>Table1[[#This Row],[Net Volume Per Year (yd3)]]/Table1[[#This Row],[Operating Days per Year]]</f>
        <v>26</v>
      </c>
      <c r="K55" s="10">
        <f>Table1[[#This Row],[Net Remaining (yd3)]]/Table1[[#This Row],[Net Volume Per Year (yd3)]]</f>
        <v>169.26153846153846</v>
      </c>
      <c r="L55" s="7">
        <v>107275</v>
      </c>
      <c r="M55" s="8">
        <v>8</v>
      </c>
    </row>
    <row r="56" spans="1:13" ht="29.4" customHeight="1" x14ac:dyDescent="0.35">
      <c r="A56" s="4" t="s">
        <v>162</v>
      </c>
      <c r="B56" s="5" t="s">
        <v>161</v>
      </c>
      <c r="C56" s="5" t="s">
        <v>13</v>
      </c>
      <c r="D56" s="5">
        <v>2024</v>
      </c>
      <c r="E56" s="10">
        <v>808691</v>
      </c>
      <c r="F56" s="10">
        <v>10</v>
      </c>
      <c r="G56" s="10">
        <f>Table1[[#This Row],[Remaining Capacity (yd3)]]*(1-(Table1[[#This Row],[Estd. Pct. Cover (%)]]/100))</f>
        <v>727821.9</v>
      </c>
      <c r="H56" s="10">
        <v>202</v>
      </c>
      <c r="I56" s="10">
        <v>121200</v>
      </c>
      <c r="J56" s="10">
        <f>Table1[[#This Row],[Net Volume Per Year (yd3)]]/Table1[[#This Row],[Operating Days per Year]]</f>
        <v>404</v>
      </c>
      <c r="K56" s="10">
        <f>Table1[[#This Row],[Net Remaining (yd3)]]/Table1[[#This Row],[Net Volume Per Year (yd3)]]</f>
        <v>6.0051311881188116</v>
      </c>
      <c r="L56" s="7">
        <v>47689</v>
      </c>
      <c r="M56" s="8">
        <v>300</v>
      </c>
    </row>
    <row r="57" spans="1:13" ht="29.4" customHeight="1" x14ac:dyDescent="0.35">
      <c r="A57" s="4" t="s">
        <v>105</v>
      </c>
      <c r="B57" s="5" t="s">
        <v>106</v>
      </c>
      <c r="C57" s="5" t="s">
        <v>16</v>
      </c>
      <c r="D57" s="5">
        <v>2024</v>
      </c>
      <c r="E57" s="10">
        <v>24117423</v>
      </c>
      <c r="F57" s="10">
        <v>0</v>
      </c>
      <c r="G57" s="10">
        <f>Table1[[#This Row],[Remaining Capacity (yd3)]]*(1-(Table1[[#This Row],[Estd. Pct. Cover (%)]]/100))</f>
        <v>24117423</v>
      </c>
      <c r="H57" s="10">
        <v>2127</v>
      </c>
      <c r="I57" s="10">
        <v>869031.43</v>
      </c>
      <c r="J57" s="10">
        <f>Table1[[#This Row],[Net Volume Per Year (yd3)]]/Table1[[#This Row],[Operating Days per Year]]</f>
        <v>3038.5714335664338</v>
      </c>
      <c r="K57" s="10">
        <f>Table1[[#This Row],[Net Remaining (yd3)]]/Table1[[#This Row],[Net Volume Per Year (yd3)]]</f>
        <v>27.752072212163831</v>
      </c>
      <c r="L57" s="7">
        <v>55602</v>
      </c>
      <c r="M57" s="8">
        <v>286</v>
      </c>
    </row>
    <row r="58" spans="1:13" ht="29.4" customHeight="1" x14ac:dyDescent="0.35">
      <c r="A58" s="4" t="s">
        <v>107</v>
      </c>
      <c r="B58" s="5" t="s">
        <v>108</v>
      </c>
      <c r="C58" s="5" t="s">
        <v>16</v>
      </c>
      <c r="D58" s="5">
        <v>2024</v>
      </c>
      <c r="E58" s="10">
        <v>17111701</v>
      </c>
      <c r="F58" s="10">
        <v>15</v>
      </c>
      <c r="G58" s="10">
        <f>Table1[[#This Row],[Remaining Capacity (yd3)]]*(1-(Table1[[#This Row],[Estd. Pct. Cover (%)]]/100))</f>
        <v>14544945.85</v>
      </c>
      <c r="H58" s="10">
        <v>1376.374</v>
      </c>
      <c r="I58" s="10">
        <v>541326.99</v>
      </c>
      <c r="J58" s="10">
        <f>Table1[[#This Row],[Net Volume Per Year (yd3)]]/Table1[[#This Row],[Operating Days per Year]]</f>
        <v>2004.9147777777778</v>
      </c>
      <c r="K58" s="10">
        <f>Table1[[#This Row],[Net Remaining (yd3)]]/Table1[[#This Row],[Net Volume Per Year (yd3)]]</f>
        <v>26.869057184826495</v>
      </c>
      <c r="L58" s="7">
        <v>55275</v>
      </c>
      <c r="M58" s="8">
        <v>270</v>
      </c>
    </row>
    <row r="59" spans="1:13" ht="29.4" customHeight="1" x14ac:dyDescent="0.35">
      <c r="A59" s="4" t="s">
        <v>109</v>
      </c>
      <c r="B59" s="5" t="s">
        <v>110</v>
      </c>
      <c r="C59" s="5" t="s">
        <v>16</v>
      </c>
      <c r="D59" s="5">
        <v>2024</v>
      </c>
      <c r="E59" s="10">
        <v>3927270.0959999999</v>
      </c>
      <c r="F59" s="10">
        <v>15.7791</v>
      </c>
      <c r="G59" s="10">
        <f>Table1[[#This Row],[Remaining Capacity (yd3)]]*(1-(Table1[[#This Row],[Estd. Pct. Cover (%)]]/100))</f>
        <v>3307582.2202820638</v>
      </c>
      <c r="H59" s="10">
        <v>345.32600000000002</v>
      </c>
      <c r="I59" s="10">
        <v>153962.26</v>
      </c>
      <c r="J59" s="10">
        <f>Table1[[#This Row],[Net Volume Per Year (yd3)]]/Table1[[#This Row],[Operating Days per Year]]</f>
        <v>596.75294573643419</v>
      </c>
      <c r="K59" s="10">
        <f>Table1[[#This Row],[Net Remaining (yd3)]]/Table1[[#This Row],[Net Volume Per Year (yd3)]]</f>
        <v>21.48307137269915</v>
      </c>
      <c r="L59" s="7">
        <v>53313</v>
      </c>
      <c r="M59" s="8">
        <v>258</v>
      </c>
    </row>
    <row r="60" spans="1:13" ht="29.4" customHeight="1" x14ac:dyDescent="0.35">
      <c r="A60" s="4" t="s">
        <v>109</v>
      </c>
      <c r="B60" s="5" t="s">
        <v>110</v>
      </c>
      <c r="C60" s="5" t="s">
        <v>13</v>
      </c>
      <c r="D60" s="5">
        <v>2024</v>
      </c>
      <c r="E60" s="10">
        <v>917645.27300000004</v>
      </c>
      <c r="F60" s="10">
        <v>7.51</v>
      </c>
      <c r="G60" s="10">
        <f>Table1[[#This Row],[Remaining Capacity (yd3)]]*(1-(Table1[[#This Row],[Estd. Pct. Cover (%)]]/100))</f>
        <v>848730.11299770011</v>
      </c>
      <c r="H60" s="10">
        <v>67.872</v>
      </c>
      <c r="I60" s="10">
        <v>41572.089999999997</v>
      </c>
      <c r="J60" s="10">
        <f>Table1[[#This Row],[Net Volume Per Year (yd3)]]/Table1[[#This Row],[Operating Days per Year]]</f>
        <v>161.13213178294572</v>
      </c>
      <c r="K60" s="10">
        <f>Table1[[#This Row],[Net Remaining (yd3)]]/Table1[[#This Row],[Net Volume Per Year (yd3)]]</f>
        <v>20.415863455450523</v>
      </c>
      <c r="L60" s="7">
        <v>52926</v>
      </c>
      <c r="M60" s="8">
        <v>258</v>
      </c>
    </row>
    <row r="61" spans="1:13" ht="29.4" customHeight="1" x14ac:dyDescent="0.35">
      <c r="A61" s="4" t="s">
        <v>111</v>
      </c>
      <c r="B61" s="5" t="s">
        <v>112</v>
      </c>
      <c r="C61" s="5" t="s">
        <v>16</v>
      </c>
      <c r="D61" s="5">
        <v>2024</v>
      </c>
      <c r="E61" s="10">
        <v>7870947</v>
      </c>
      <c r="F61" s="10">
        <v>7</v>
      </c>
      <c r="G61" s="10">
        <f>Table1[[#This Row],[Remaining Capacity (yd3)]]*(1-(Table1[[#This Row],[Estd. Pct. Cover (%)]]/100))</f>
        <v>7319980.71</v>
      </c>
      <c r="H61" s="10">
        <v>474</v>
      </c>
      <c r="I61" s="10">
        <v>256216.22</v>
      </c>
      <c r="J61" s="10">
        <f>Table1[[#This Row],[Net Volume Per Year (yd3)]]/Table1[[#This Row],[Operating Days per Year]]</f>
        <v>854.0540666666667</v>
      </c>
      <c r="K61" s="10">
        <f>Table1[[#This Row],[Net Remaining (yd3)]]/Table1[[#This Row],[Net Volume Per Year (yd3)]]</f>
        <v>28.56954454327677</v>
      </c>
      <c r="L61" s="7">
        <v>55897</v>
      </c>
      <c r="M61" s="8">
        <v>300</v>
      </c>
    </row>
    <row r="62" spans="1:13" ht="29.4" customHeight="1" x14ac:dyDescent="0.35">
      <c r="A62" s="4" t="s">
        <v>113</v>
      </c>
      <c r="B62" s="5" t="s">
        <v>114</v>
      </c>
      <c r="C62" s="5" t="s">
        <v>13</v>
      </c>
      <c r="D62" s="5">
        <v>2024</v>
      </c>
      <c r="E62" s="10">
        <v>79150</v>
      </c>
      <c r="F62" s="10">
        <v>25</v>
      </c>
      <c r="G62" s="10">
        <f>Table1[[#This Row],[Remaining Capacity (yd3)]]*(1-(Table1[[#This Row],[Estd. Pct. Cover (%)]]/100))</f>
        <v>59362.5</v>
      </c>
      <c r="H62" s="10">
        <v>112.73</v>
      </c>
      <c r="I62" s="10">
        <v>40100.620000000003</v>
      </c>
      <c r="J62" s="10">
        <f>Table1[[#This Row],[Net Volume Per Year (yd3)]]/Table1[[#This Row],[Operating Days per Year]]</f>
        <v>139.23826388888889</v>
      </c>
      <c r="K62" s="10">
        <f>Table1[[#This Row],[Net Remaining (yd3)]]/Table1[[#This Row],[Net Volume Per Year (yd3)]]</f>
        <v>1.4803387079800761</v>
      </c>
      <c r="L62" s="7">
        <v>45885</v>
      </c>
      <c r="M62" s="8">
        <v>288</v>
      </c>
    </row>
    <row r="63" spans="1:13" ht="29.4" customHeight="1" x14ac:dyDescent="0.35">
      <c r="A63" s="4" t="s">
        <v>115</v>
      </c>
      <c r="B63" s="5" t="s">
        <v>116</v>
      </c>
      <c r="C63" s="5" t="s">
        <v>13</v>
      </c>
      <c r="D63" s="5">
        <v>2024</v>
      </c>
      <c r="E63" s="10">
        <v>199896</v>
      </c>
      <c r="F63" s="10">
        <v>10</v>
      </c>
      <c r="G63" s="10">
        <f>Table1[[#This Row],[Remaining Capacity (yd3)]]*(1-(Table1[[#This Row],[Estd. Pct. Cover (%)]]/100))</f>
        <v>179906.4</v>
      </c>
      <c r="H63" s="10">
        <v>0.21</v>
      </c>
      <c r="I63" s="10">
        <v>139.65</v>
      </c>
      <c r="J63" s="10">
        <f>Table1[[#This Row],[Net Volume Per Year (yd3)]]/Table1[[#This Row],[Operating Days per Year]]</f>
        <v>0.52500000000000002</v>
      </c>
      <c r="K63" s="10">
        <f>Table1[[#This Row],[Net Remaining (yd3)]]/Table1[[#This Row],[Net Volume Per Year (yd3)]]</f>
        <v>1288.2663802363049</v>
      </c>
      <c r="L63" s="7">
        <v>515692</v>
      </c>
      <c r="M63" s="8">
        <v>266</v>
      </c>
    </row>
    <row r="64" spans="1:13" ht="29.4" customHeight="1" x14ac:dyDescent="0.35">
      <c r="A64" s="4" t="s">
        <v>117</v>
      </c>
      <c r="B64" s="4" t="s">
        <v>118</v>
      </c>
      <c r="C64" s="5" t="s">
        <v>13</v>
      </c>
      <c r="D64" s="5">
        <v>2024</v>
      </c>
      <c r="E64" s="10">
        <v>156434</v>
      </c>
      <c r="F64" s="10">
        <v>25</v>
      </c>
      <c r="G64" s="10">
        <f>Table1[[#This Row],[Remaining Capacity (yd3)]]*(1-(Table1[[#This Row],[Estd. Pct. Cover (%)]]/100))</f>
        <v>117325.5</v>
      </c>
      <c r="H64" s="10">
        <v>3</v>
      </c>
      <c r="I64" s="10">
        <v>624</v>
      </c>
      <c r="J64" s="10">
        <f>Table1[[#This Row],[Net Volume Per Year (yd3)]]/Table1[[#This Row],[Operating Days per Year]]</f>
        <v>6</v>
      </c>
      <c r="K64" s="10">
        <f>Table1[[#This Row],[Net Remaining (yd3)]]/Table1[[#This Row],[Net Volume Per Year (yd3)]]</f>
        <v>188.02163461538461</v>
      </c>
      <c r="L64" s="7">
        <v>114074</v>
      </c>
      <c r="M64" s="8">
        <v>104</v>
      </c>
    </row>
    <row r="65" spans="1:13" ht="29.4" customHeight="1" x14ac:dyDescent="0.35">
      <c r="A65" s="4" t="s">
        <v>119</v>
      </c>
      <c r="B65" s="5" t="s">
        <v>120</v>
      </c>
      <c r="C65" s="5" t="s">
        <v>16</v>
      </c>
      <c r="D65" s="5">
        <v>2024</v>
      </c>
      <c r="E65" s="10">
        <v>57859334.030000001</v>
      </c>
      <c r="F65" s="10">
        <v>0</v>
      </c>
      <c r="G65" s="10">
        <f>Table1[[#This Row],[Remaining Capacity (yd3)]]*(1-(Table1[[#This Row],[Estd. Pct. Cover (%)]]/100))</f>
        <v>57859334.030000001</v>
      </c>
      <c r="H65" s="10">
        <v>1732.7</v>
      </c>
      <c r="I65" s="10">
        <v>621774.86</v>
      </c>
      <c r="J65" s="10">
        <f>Table1[[#This Row],[Net Volume Per Year (yd3)]]/Table1[[#This Row],[Operating Days per Year]]</f>
        <v>2487.09944</v>
      </c>
      <c r="K65" s="10">
        <f>Table1[[#This Row],[Net Remaining (yd3)]]/Table1[[#This Row],[Net Volume Per Year (yd3)]]</f>
        <v>93.055119710050676</v>
      </c>
      <c r="L65" s="7">
        <v>79442</v>
      </c>
      <c r="M65" s="8">
        <v>250</v>
      </c>
    </row>
    <row r="66" spans="1:13" ht="29.4" customHeight="1" x14ac:dyDescent="0.35">
      <c r="A66" s="4" t="s">
        <v>121</v>
      </c>
      <c r="B66" s="5" t="s">
        <v>122</v>
      </c>
      <c r="C66" s="5" t="s">
        <v>13</v>
      </c>
      <c r="D66" s="5">
        <v>2024</v>
      </c>
      <c r="E66" s="10">
        <v>310526</v>
      </c>
      <c r="F66" s="10">
        <v>30</v>
      </c>
      <c r="G66" s="10">
        <f>Table1[[#This Row],[Remaining Capacity (yd3)]]*(1-(Table1[[#This Row],[Estd. Pct. Cover (%)]]/100))</f>
        <v>217368.19999999998</v>
      </c>
      <c r="H66" s="10">
        <v>314.95785000000001</v>
      </c>
      <c r="I66" s="10">
        <v>106924.45</v>
      </c>
      <c r="J66" s="10">
        <f>Table1[[#This Row],[Net Volume Per Year (yd3)]]/Table1[[#This Row],[Operating Days per Year]]</f>
        <v>396.01648148148149</v>
      </c>
      <c r="K66" s="10">
        <f>Table1[[#This Row],[Net Remaining (yd3)]]/Table1[[#This Row],[Net Volume Per Year (yd3)]]</f>
        <v>2.0329138938755356</v>
      </c>
      <c r="L66" s="7">
        <v>46268</v>
      </c>
      <c r="M66" s="8">
        <v>270</v>
      </c>
    </row>
    <row r="67" spans="1:13" ht="29.4" customHeight="1" x14ac:dyDescent="0.35">
      <c r="A67" s="4" t="s">
        <v>123</v>
      </c>
      <c r="B67" s="5" t="s">
        <v>124</v>
      </c>
      <c r="C67" s="5" t="s">
        <v>16</v>
      </c>
      <c r="D67" s="5">
        <v>2024</v>
      </c>
      <c r="E67" s="10">
        <v>36059893</v>
      </c>
      <c r="F67" s="10">
        <v>10</v>
      </c>
      <c r="G67" s="10">
        <f>Table1[[#This Row],[Remaining Capacity (yd3)]]*(1-(Table1[[#This Row],[Estd. Pct. Cover (%)]]/100))</f>
        <v>32453903.699999999</v>
      </c>
      <c r="H67" s="10">
        <v>2261.0118000000002</v>
      </c>
      <c r="I67" s="10">
        <v>791354.13</v>
      </c>
      <c r="J67" s="10">
        <f>Table1[[#This Row],[Net Volume Per Year (yd3)]]/Table1[[#This Row],[Operating Days per Year]]</f>
        <v>2826.2647499999998</v>
      </c>
      <c r="K67" s="10">
        <f>Table1[[#This Row],[Net Remaining (yd3)]]/Table1[[#This Row],[Net Volume Per Year (yd3)]]</f>
        <v>41.010594965871981</v>
      </c>
      <c r="L67" s="7">
        <v>60440</v>
      </c>
      <c r="M67" s="8">
        <v>280</v>
      </c>
    </row>
    <row r="68" spans="1:13" ht="29.4" customHeight="1" x14ac:dyDescent="0.35">
      <c r="A68" s="4" t="s">
        <v>164</v>
      </c>
      <c r="B68" s="5" t="s">
        <v>163</v>
      </c>
      <c r="C68" s="5" t="s">
        <v>16</v>
      </c>
      <c r="D68" s="5">
        <v>2024</v>
      </c>
      <c r="E68" s="10">
        <v>62462</v>
      </c>
      <c r="F68" s="28">
        <v>25</v>
      </c>
      <c r="G68" s="10">
        <f>Table1[[#This Row],[Remaining Capacity (yd3)]]*(1-(Table1[[#This Row],[Estd. Pct. Cover (%)]]/100))</f>
        <v>46846.5</v>
      </c>
      <c r="H68" s="10">
        <v>60</v>
      </c>
      <c r="I68" s="10">
        <v>24000</v>
      </c>
      <c r="J68" s="10">
        <f>Table1[[#This Row],[Net Volume Per Year (yd3)]]/Table1[[#This Row],[Operating Days per Year]]</f>
        <v>85.714285714285708</v>
      </c>
      <c r="K68" s="10">
        <f>Table1[[#This Row],[Net Remaining (yd3)]]/Table1[[#This Row],[Net Volume Per Year (yd3)]]</f>
        <v>1.9519375000000001</v>
      </c>
      <c r="L68" s="7">
        <v>46224</v>
      </c>
      <c r="M68" s="8">
        <v>280</v>
      </c>
    </row>
    <row r="69" spans="1:13" ht="29.4" customHeight="1" x14ac:dyDescent="0.35">
      <c r="A69" s="4" t="s">
        <v>125</v>
      </c>
      <c r="B69" s="5" t="s">
        <v>126</v>
      </c>
      <c r="C69" s="5" t="s">
        <v>13</v>
      </c>
      <c r="D69" s="5">
        <v>2024</v>
      </c>
      <c r="E69" s="10">
        <v>2826120</v>
      </c>
      <c r="F69" s="28">
        <v>6</v>
      </c>
      <c r="G69" s="10">
        <f>Table1[[#This Row],[Remaining Capacity (yd3)]]*(1-(Table1[[#This Row],[Estd. Pct. Cover (%)]]/100))</f>
        <v>2656552.7999999998</v>
      </c>
      <c r="H69" s="10">
        <v>70.88</v>
      </c>
      <c r="I69" s="10">
        <v>52681.08</v>
      </c>
      <c r="J69" s="10">
        <f>Table1[[#This Row],[Net Volume Per Year (yd3)]]/Table1[[#This Row],[Operating Days per Year]]</f>
        <v>191.56756363636364</v>
      </c>
      <c r="K69" s="10">
        <f>Table1[[#This Row],[Net Remaining (yd3)]]/Table1[[#This Row],[Net Volume Per Year (yd3)]]</f>
        <v>50.427075526925414</v>
      </c>
      <c r="L69" s="7">
        <v>63855</v>
      </c>
      <c r="M69" s="8">
        <v>275</v>
      </c>
    </row>
    <row r="70" spans="1:13" ht="29.4" customHeight="1" x14ac:dyDescent="0.35">
      <c r="A70" s="4" t="s">
        <v>127</v>
      </c>
      <c r="B70" s="5" t="s">
        <v>128</v>
      </c>
      <c r="C70" s="5" t="s">
        <v>16</v>
      </c>
      <c r="D70" s="5">
        <v>2024</v>
      </c>
      <c r="E70" s="10">
        <v>10514137</v>
      </c>
      <c r="F70" s="10">
        <v>15</v>
      </c>
      <c r="G70" s="10">
        <f>Table1[[#This Row],[Remaining Capacity (yd3)]]*(1-(Table1[[#This Row],[Estd. Pct. Cover (%)]]/100))</f>
        <v>8937016.4499999993</v>
      </c>
      <c r="H70" s="10">
        <v>363.63</v>
      </c>
      <c r="I70" s="10">
        <v>160253.60999999999</v>
      </c>
      <c r="J70" s="10">
        <f>Table1[[#This Row],[Net Volume Per Year (yd3)]]/Table1[[#This Row],[Operating Days per Year]]</f>
        <v>582.74039999999991</v>
      </c>
      <c r="K70" s="10">
        <f>Table1[[#This Row],[Net Remaining (yd3)]]/Table1[[#This Row],[Net Volume Per Year (yd3)]]</f>
        <v>55.767957114975445</v>
      </c>
      <c r="L70" s="7">
        <v>65804</v>
      </c>
      <c r="M70" s="8">
        <v>275</v>
      </c>
    </row>
    <row r="71" spans="1:13" ht="29.4" customHeight="1" x14ac:dyDescent="0.35">
      <c r="A71" s="4" t="s">
        <v>129</v>
      </c>
      <c r="B71" s="5" t="s">
        <v>130</v>
      </c>
      <c r="C71" s="5" t="s">
        <v>16</v>
      </c>
      <c r="D71" s="5">
        <v>2024</v>
      </c>
      <c r="E71" s="10">
        <v>290528</v>
      </c>
      <c r="F71" s="10">
        <v>15</v>
      </c>
      <c r="G71" s="10">
        <f>Table1[[#This Row],[Remaining Capacity (yd3)]]*(1-(Table1[[#This Row],[Estd. Pct. Cover (%)]]/100))</f>
        <v>246948.8</v>
      </c>
      <c r="H71" s="10">
        <v>220.78</v>
      </c>
      <c r="I71" s="10">
        <v>87093.9</v>
      </c>
      <c r="J71" s="10">
        <f>Table1[[#This Row],[Net Volume Per Year (yd3)]]/Table1[[#This Row],[Operating Days per Year]]</f>
        <v>304.52412587412584</v>
      </c>
      <c r="K71" s="10">
        <f>Table1[[#This Row],[Net Remaining (yd3)]]/Table1[[#This Row],[Net Volume Per Year (yd3)]]</f>
        <v>2.8354316433183038</v>
      </c>
      <c r="L71" s="7">
        <v>46374</v>
      </c>
      <c r="M71" s="8">
        <v>286</v>
      </c>
    </row>
    <row r="72" spans="1:13" ht="29.4" customHeight="1" x14ac:dyDescent="0.35">
      <c r="A72" s="4" t="s">
        <v>131</v>
      </c>
      <c r="B72" s="5" t="s">
        <v>132</v>
      </c>
      <c r="C72" s="5" t="s">
        <v>16</v>
      </c>
      <c r="D72" s="5">
        <v>2024</v>
      </c>
      <c r="E72" s="10">
        <v>245404</v>
      </c>
      <c r="F72" s="10">
        <v>25</v>
      </c>
      <c r="G72" s="10">
        <f>Table1[[#This Row],[Remaining Capacity (yd3)]]*(1-(Table1[[#This Row],[Estd. Pct. Cover (%)]]/100))</f>
        <v>184053</v>
      </c>
      <c r="H72" s="10">
        <v>214</v>
      </c>
      <c r="I72" s="10">
        <v>85600</v>
      </c>
      <c r="J72" s="10">
        <f>Table1[[#This Row],[Net Volume Per Year (yd3)]]/Table1[[#This Row],[Operating Days per Year]]</f>
        <v>305.71428571428572</v>
      </c>
      <c r="K72" s="10">
        <f>Table1[[#This Row],[Net Remaining (yd3)]]/Table1[[#This Row],[Net Volume Per Year (yd3)]]</f>
        <v>2.1501518691588783</v>
      </c>
      <c r="L72" s="7">
        <v>46311</v>
      </c>
      <c r="M72" s="8">
        <v>280</v>
      </c>
    </row>
    <row r="73" spans="1:13" ht="29.4" customHeight="1" x14ac:dyDescent="0.35">
      <c r="A73" s="4" t="s">
        <v>166</v>
      </c>
      <c r="B73" s="5" t="s">
        <v>165</v>
      </c>
      <c r="C73" s="5" t="s">
        <v>13</v>
      </c>
      <c r="D73" s="5">
        <v>2024</v>
      </c>
      <c r="E73" s="10">
        <v>578073</v>
      </c>
      <c r="F73" s="10">
        <v>25</v>
      </c>
      <c r="G73" s="10">
        <f>Table1[[#This Row],[Remaining Capacity (yd3)]]*(1-(Table1[[#This Row],[Estd. Pct. Cover (%)]]/100))</f>
        <v>433554.75</v>
      </c>
      <c r="H73" s="10">
        <v>71</v>
      </c>
      <c r="I73" s="10">
        <v>28400</v>
      </c>
      <c r="J73" s="10">
        <f>Table1[[#This Row],[Net Volume Per Year (yd3)]]/Table1[[#This Row],[Operating Days per Year]]</f>
        <v>101.42857142857143</v>
      </c>
      <c r="K73" s="10">
        <f>Table1[[#This Row],[Net Remaining (yd3)]]/Table1[[#This Row],[Net Volume Per Year (yd3)]]</f>
        <v>15.266012323943661</v>
      </c>
      <c r="L73" s="7">
        <v>51100</v>
      </c>
      <c r="M73" s="8">
        <v>280</v>
      </c>
    </row>
    <row r="74" spans="1:13" ht="29.4" customHeight="1" x14ac:dyDescent="0.35">
      <c r="A74" s="4" t="s">
        <v>133</v>
      </c>
      <c r="B74" s="5" t="s">
        <v>134</v>
      </c>
      <c r="C74" s="5" t="s">
        <v>16</v>
      </c>
      <c r="D74" s="5">
        <v>2024</v>
      </c>
      <c r="E74" s="10">
        <v>1610948.66</v>
      </c>
      <c r="F74" s="10">
        <v>7.5</v>
      </c>
      <c r="G74" s="10">
        <f>Table1[[#This Row],[Remaining Capacity (yd3)]]*(1-(Table1[[#This Row],[Estd. Pct. Cover (%)]]/100))</f>
        <v>1490127.5105000001</v>
      </c>
      <c r="H74" s="10">
        <v>84.3</v>
      </c>
      <c r="I74" s="10">
        <v>25049.14</v>
      </c>
      <c r="J74" s="10">
        <f>Table1[[#This Row],[Net Volume Per Year (yd3)]]/Table1[[#This Row],[Operating Days per Year]]</f>
        <v>120.42855769230769</v>
      </c>
      <c r="K74" s="10">
        <f>Table1[[#This Row],[Net Remaining (yd3)]]/Table1[[#This Row],[Net Volume Per Year (yd3)]]</f>
        <v>59.488170472120004</v>
      </c>
      <c r="L74" s="7">
        <v>67203</v>
      </c>
      <c r="M74" s="8">
        <v>208</v>
      </c>
    </row>
    <row r="75" spans="1:13" ht="29.4" customHeight="1" x14ac:dyDescent="0.35">
      <c r="A75" s="4" t="s">
        <v>133</v>
      </c>
      <c r="B75" s="5" t="s">
        <v>134</v>
      </c>
      <c r="C75" s="5" t="s">
        <v>13</v>
      </c>
      <c r="D75" s="5">
        <v>2024</v>
      </c>
      <c r="E75" s="10">
        <v>10031.11</v>
      </c>
      <c r="F75" s="10">
        <v>7.5</v>
      </c>
      <c r="G75" s="10">
        <f>Table1[[#This Row],[Remaining Capacity (yd3)]]*(1-(Table1[[#This Row],[Estd. Pct. Cover (%)]]/100))</f>
        <v>9278.7767500000009</v>
      </c>
      <c r="H75" s="10">
        <v>0.20499999999999999</v>
      </c>
      <c r="I75" s="10">
        <v>77.53</v>
      </c>
      <c r="J75" s="10">
        <f>Table1[[#This Row],[Net Volume Per Year (yd3)]]/Table1[[#This Row],[Operating Days per Year]]</f>
        <v>0.37274038461538461</v>
      </c>
      <c r="K75" s="10">
        <f>Table1[[#This Row],[Net Remaining (yd3)]]/Table1[[#This Row],[Net Volume Per Year (yd3)]]</f>
        <v>119.67982393912035</v>
      </c>
      <c r="L75" s="7">
        <v>89181</v>
      </c>
      <c r="M75" s="8">
        <v>208</v>
      </c>
    </row>
    <row r="76" spans="1:13" ht="29.4" customHeight="1" x14ac:dyDescent="0.35">
      <c r="A76" s="4" t="s">
        <v>135</v>
      </c>
      <c r="B76" s="5" t="s">
        <v>136</v>
      </c>
      <c r="C76" s="5" t="s">
        <v>13</v>
      </c>
      <c r="D76" s="5">
        <v>2024</v>
      </c>
      <c r="E76" s="10">
        <v>492211</v>
      </c>
      <c r="F76" s="10">
        <v>15</v>
      </c>
      <c r="G76" s="10">
        <f>Table1[[#This Row],[Remaining Capacity (yd3)]]*(1-(Table1[[#This Row],[Estd. Pct. Cover (%)]]/100))</f>
        <v>418379.35</v>
      </c>
      <c r="H76" s="10">
        <v>384</v>
      </c>
      <c r="I76" s="10">
        <v>180998.15</v>
      </c>
      <c r="J76" s="10">
        <f>Table1[[#This Row],[Net Volume Per Year (yd3)]]/Table1[[#This Row],[Operating Days per Year]]</f>
        <v>709.79666666666662</v>
      </c>
      <c r="K76" s="10">
        <f>Table1[[#This Row],[Net Remaining (yd3)]]/Table1[[#This Row],[Net Volume Per Year (yd3)]]</f>
        <v>2.3115117474957616</v>
      </c>
      <c r="L76" s="7">
        <v>46388</v>
      </c>
      <c r="M76" s="8">
        <v>255</v>
      </c>
    </row>
    <row r="77" spans="1:13" ht="29.4" customHeight="1" x14ac:dyDescent="0.35">
      <c r="A77" s="4" t="s">
        <v>137</v>
      </c>
      <c r="B77" s="5" t="s">
        <v>138</v>
      </c>
      <c r="C77" s="5" t="s">
        <v>16</v>
      </c>
      <c r="D77" s="5">
        <v>2024</v>
      </c>
      <c r="E77" s="10">
        <v>16996098</v>
      </c>
      <c r="F77" s="10">
        <v>10</v>
      </c>
      <c r="G77" s="10">
        <f>Table1[[#This Row],[Remaining Capacity (yd3)]]*(1-(Table1[[#This Row],[Estd. Pct. Cover (%)]]/100))</f>
        <v>15296488.200000001</v>
      </c>
      <c r="H77" s="10">
        <v>1629.98</v>
      </c>
      <c r="I77" s="10">
        <v>608525.87</v>
      </c>
      <c r="J77" s="10">
        <f>Table1[[#This Row],[Net Volume Per Year (yd3)]]/Table1[[#This Row],[Operating Days per Year]]</f>
        <v>2173.3066785714286</v>
      </c>
      <c r="K77" s="10">
        <f>Table1[[#This Row],[Net Remaining (yd3)]]/Table1[[#This Row],[Net Volume Per Year (yd3)]]</f>
        <v>25.136956297355116</v>
      </c>
      <c r="L77" s="7">
        <v>54442</v>
      </c>
      <c r="M77" s="8">
        <v>280</v>
      </c>
    </row>
    <row r="78" spans="1:13" ht="29.4" customHeight="1" x14ac:dyDescent="0.35">
      <c r="A78" s="4" t="s">
        <v>139</v>
      </c>
      <c r="B78" s="5" t="s">
        <v>140</v>
      </c>
      <c r="C78" s="5" t="s">
        <v>13</v>
      </c>
      <c r="D78" s="5">
        <v>2024</v>
      </c>
      <c r="E78" s="10">
        <v>7850</v>
      </c>
      <c r="F78" s="10">
        <v>5</v>
      </c>
      <c r="G78" s="10">
        <f>Table1[[#This Row],[Remaining Capacity (yd3)]]*(1-(Table1[[#This Row],[Estd. Pct. Cover (%)]]/100))</f>
        <v>7457.5</v>
      </c>
      <c r="H78" s="10">
        <v>0.04</v>
      </c>
      <c r="I78" s="10">
        <v>31.5</v>
      </c>
      <c r="J78" s="10">
        <f>Table1[[#This Row],[Net Volume Per Year (yd3)]]/Table1[[#This Row],[Operating Days per Year]]</f>
        <v>0.125</v>
      </c>
      <c r="K78" s="10">
        <f>Table1[[#This Row],[Net Remaining (yd3)]]/Table1[[#This Row],[Net Volume Per Year (yd3)]]</f>
        <v>236.74603174603175</v>
      </c>
      <c r="L78" s="7">
        <v>131539</v>
      </c>
      <c r="M78" s="8">
        <v>252</v>
      </c>
    </row>
    <row r="79" spans="1:13" ht="29.4" customHeight="1" x14ac:dyDescent="0.35">
      <c r="A79" s="4" t="s">
        <v>141</v>
      </c>
      <c r="B79" s="5" t="s">
        <v>142</v>
      </c>
      <c r="C79" s="5" t="s">
        <v>13</v>
      </c>
      <c r="D79" s="5">
        <v>2024</v>
      </c>
      <c r="E79" s="10">
        <v>0</v>
      </c>
      <c r="F79" s="10">
        <v>25</v>
      </c>
      <c r="G79" s="10">
        <f>Table1[[#This Row],[Remaining Capacity (yd3)]]*(1-(Table1[[#This Row],[Estd. Pct. Cover (%)]]/100))</f>
        <v>0</v>
      </c>
      <c r="H79" s="10">
        <v>1.6059000000000001</v>
      </c>
      <c r="I79" s="10">
        <v>804.56</v>
      </c>
      <c r="J79" s="10">
        <f>Table1[[#This Row],[Net Volume Per Year (yd3)]]/Table1[[#This Row],[Operating Days per Year]]</f>
        <v>3.2118163672654689</v>
      </c>
      <c r="K79" s="10">
        <f>Table1[[#This Row],[Net Remaining (yd3)]]/Table1[[#This Row],[Net Volume Per Year (yd3)]]</f>
        <v>0</v>
      </c>
      <c r="L79" s="7">
        <v>44061</v>
      </c>
      <c r="M79" s="8">
        <v>250.5</v>
      </c>
    </row>
    <row r="80" spans="1:13" ht="29.4" customHeight="1" x14ac:dyDescent="0.35">
      <c r="A80" s="4" t="s">
        <v>143</v>
      </c>
      <c r="B80" s="5" t="s">
        <v>144</v>
      </c>
      <c r="C80" s="5" t="s">
        <v>13</v>
      </c>
      <c r="D80" s="5">
        <v>2024</v>
      </c>
      <c r="E80" s="10">
        <v>13351245</v>
      </c>
      <c r="F80" s="10">
        <v>6</v>
      </c>
      <c r="G80" s="10">
        <f>Table1[[#This Row],[Remaining Capacity (yd3)]]*(1-(Table1[[#This Row],[Estd. Pct. Cover (%)]]/100))</f>
        <v>12550170.299999999</v>
      </c>
      <c r="H80" s="10">
        <v>2.2700000000000001E-2</v>
      </c>
      <c r="I80" s="10">
        <v>12.98</v>
      </c>
      <c r="J80" s="10">
        <f>Table1[[#This Row],[Net Volume Per Year (yd3)]]/Table1[[#This Row],[Operating Days per Year]]</f>
        <v>4.5384615384615384E-2</v>
      </c>
      <c r="K80" s="10">
        <f>Table1[[#This Row],[Net Remaining (yd3)]]/Table1[[#This Row],[Net Volume Per Year (yd3)]]</f>
        <v>966885.23112480727</v>
      </c>
      <c r="L80" s="7">
        <v>2958465</v>
      </c>
      <c r="M80" s="8">
        <v>286</v>
      </c>
    </row>
    <row r="81" spans="1:13" ht="29.4" customHeight="1" x14ac:dyDescent="0.35">
      <c r="A81" s="4" t="s">
        <v>145</v>
      </c>
      <c r="B81" s="5" t="s">
        <v>146</v>
      </c>
      <c r="C81" s="5" t="s">
        <v>13</v>
      </c>
      <c r="D81" s="5">
        <v>2024</v>
      </c>
      <c r="E81" s="10">
        <v>768783</v>
      </c>
      <c r="F81" s="12">
        <v>13.527799999999999</v>
      </c>
      <c r="G81" s="10">
        <f>Table1[[#This Row],[Remaining Capacity (yd3)]]*(1-(Table1[[#This Row],[Estd. Pct. Cover (%)]]/100))</f>
        <v>664783.57332600001</v>
      </c>
      <c r="H81" s="10">
        <v>409.49135000000001</v>
      </c>
      <c r="I81" s="10">
        <v>229315.16</v>
      </c>
      <c r="J81" s="10">
        <f>Table1[[#This Row],[Net Volume Per Year (yd3)]]/Table1[[#This Row],[Operating Days per Year]]</f>
        <v>818.98271428571434</v>
      </c>
      <c r="K81" s="10">
        <f>Table1[[#This Row],[Net Remaining (yd3)]]/Table1[[#This Row],[Net Volume Per Year (yd3)]]</f>
        <v>2.8989953098870567</v>
      </c>
      <c r="L81" s="7">
        <v>46531</v>
      </c>
      <c r="M81" s="8">
        <v>280</v>
      </c>
    </row>
    <row r="82" spans="1:13" ht="29.4" customHeight="1" x14ac:dyDescent="0.35">
      <c r="A82" s="4" t="s">
        <v>147</v>
      </c>
      <c r="B82" s="5" t="s">
        <v>148</v>
      </c>
      <c r="C82" s="5" t="s">
        <v>13</v>
      </c>
      <c r="D82" s="5">
        <v>2024</v>
      </c>
      <c r="E82" s="10">
        <v>4935572</v>
      </c>
      <c r="F82" s="10">
        <v>0</v>
      </c>
      <c r="G82" s="10">
        <f>Table1[[#This Row],[Remaining Capacity (yd3)]]*(1-(Table1[[#This Row],[Estd. Pct. Cover (%)]]/100))</f>
        <v>4935572</v>
      </c>
      <c r="H82" s="10">
        <v>674.68</v>
      </c>
      <c r="I82" s="10">
        <v>314850.67</v>
      </c>
      <c r="J82" s="10">
        <f>Table1[[#This Row],[Net Volume Per Year (yd3)]]/Table1[[#This Row],[Operating Days per Year]]</f>
        <v>1124.4666785714285</v>
      </c>
      <c r="K82" s="10">
        <f>Table1[[#This Row],[Net Remaining (yd3)]]/Table1[[#This Row],[Net Volume Per Year (yd3)]]</f>
        <v>15.675913918175878</v>
      </c>
      <c r="L82" s="7">
        <v>51196</v>
      </c>
      <c r="M82" s="8">
        <v>280</v>
      </c>
    </row>
    <row r="83" spans="1:13" ht="29.4" customHeight="1" x14ac:dyDescent="0.35">
      <c r="A83" s="13" t="s">
        <v>149</v>
      </c>
      <c r="B83" s="14" t="s">
        <v>150</v>
      </c>
      <c r="C83" s="14" t="s">
        <v>16</v>
      </c>
      <c r="D83" s="5">
        <v>2024</v>
      </c>
      <c r="E83" s="18">
        <v>47668995</v>
      </c>
      <c r="F83" s="18">
        <v>8</v>
      </c>
      <c r="G83" s="10">
        <f>Table1[[#This Row],[Remaining Capacity (yd3)]]*(1-(Table1[[#This Row],[Estd. Pct. Cover (%)]]/100))</f>
        <v>43855475.399999999</v>
      </c>
      <c r="H83" s="18">
        <v>1460</v>
      </c>
      <c r="I83" s="18">
        <v>450928.73</v>
      </c>
      <c r="J83" s="10">
        <f>Table1[[#This Row],[Net Volume Per Year (yd3)]]/Table1[[#This Row],[Operating Days per Year]]</f>
        <v>1576.6738811188811</v>
      </c>
      <c r="K83" s="10">
        <f>Table1[[#This Row],[Net Remaining (yd3)]]/Table1[[#This Row],[Net Volume Per Year (yd3)]]</f>
        <v>97.255890969732619</v>
      </c>
      <c r="L83" s="16">
        <v>80788</v>
      </c>
      <c r="M83" s="17">
        <v>286</v>
      </c>
    </row>
    <row r="84" spans="1:13" ht="29.4" customHeight="1" x14ac:dyDescent="0.35">
      <c r="A84" s="13" t="s">
        <v>151</v>
      </c>
      <c r="B84" s="14" t="s">
        <v>152</v>
      </c>
      <c r="C84" s="14" t="s">
        <v>16</v>
      </c>
      <c r="D84" s="5">
        <v>2024</v>
      </c>
      <c r="E84" s="18">
        <v>3888651</v>
      </c>
      <c r="F84" s="18">
        <v>0</v>
      </c>
      <c r="G84" s="10">
        <f>Table1[[#This Row],[Remaining Capacity (yd3)]]*(1-(Table1[[#This Row],[Estd. Pct. Cover (%)]]/100))</f>
        <v>3888651</v>
      </c>
      <c r="H84" s="18">
        <v>725.17</v>
      </c>
      <c r="I84" s="18">
        <v>342970.66</v>
      </c>
      <c r="J84" s="10">
        <f>Table1[[#This Row],[Net Volume Per Year (yd3)]]/Table1[[#This Row],[Operating Days per Year]]</f>
        <v>1120.8191503267974</v>
      </c>
      <c r="K84" s="10">
        <f>Table1[[#This Row],[Net Remaining (yd3)]]/Table1[[#This Row],[Net Volume Per Year (yd3)]]</f>
        <v>11.33814478474631</v>
      </c>
      <c r="L84" s="16">
        <v>49612</v>
      </c>
      <c r="M84" s="17">
        <v>306</v>
      </c>
    </row>
    <row r="85" spans="1:13" ht="29.4" customHeight="1" x14ac:dyDescent="0.35">
      <c r="A85" s="4"/>
      <c r="B85" s="5"/>
      <c r="C85" s="5"/>
      <c r="D85" s="5"/>
      <c r="E85" s="10"/>
      <c r="F85" s="10"/>
      <c r="G85" s="10"/>
      <c r="H85" s="10"/>
      <c r="I85" s="10"/>
      <c r="J85" s="10"/>
      <c r="K85" s="10"/>
      <c r="L85" s="7"/>
      <c r="M85" s="8"/>
    </row>
    <row r="86" spans="1:13" s="25" customFormat="1" ht="29.4" customHeight="1" x14ac:dyDescent="0.35">
      <c r="A86" s="4"/>
      <c r="B86" s="5"/>
      <c r="C86" s="5"/>
      <c r="D86" s="5"/>
      <c r="E86" s="10"/>
      <c r="F86" s="10"/>
      <c r="G86" s="10"/>
      <c r="H86" s="10"/>
      <c r="I86" s="10"/>
      <c r="J86" s="10"/>
      <c r="K86" s="10"/>
      <c r="L86" s="7"/>
      <c r="M86" s="8"/>
    </row>
    <row r="87" spans="1:13" ht="29.4" customHeight="1" x14ac:dyDescent="0.35">
      <c r="A87" s="4"/>
      <c r="B87" s="5"/>
      <c r="C87" s="5"/>
      <c r="D87" s="5"/>
      <c r="E87" s="10"/>
      <c r="F87" s="10"/>
      <c r="G87" s="10"/>
      <c r="H87" s="10"/>
      <c r="I87" s="10"/>
      <c r="J87" s="10"/>
      <c r="K87" s="10"/>
      <c r="L87" s="7"/>
      <c r="M87" s="8"/>
    </row>
    <row r="88" spans="1:13" ht="29.4" customHeight="1" x14ac:dyDescent="0.35">
      <c r="A88" s="4"/>
      <c r="B88" s="5"/>
      <c r="C88" s="5"/>
      <c r="D88" s="5"/>
      <c r="E88" s="6"/>
      <c r="F88" s="6"/>
      <c r="G88" s="6"/>
      <c r="H88" s="6"/>
      <c r="I88" s="6"/>
      <c r="J88" s="6"/>
      <c r="K88" s="6"/>
      <c r="L88" s="7"/>
      <c r="M88" s="8"/>
    </row>
    <row r="89" spans="1:13" ht="29.4" customHeight="1" x14ac:dyDescent="0.35">
      <c r="A89" s="4"/>
      <c r="B89" s="5"/>
      <c r="C89" s="5"/>
      <c r="D89" s="5"/>
      <c r="E89" s="6"/>
      <c r="F89" s="6"/>
      <c r="G89" s="6"/>
      <c r="H89" s="6"/>
      <c r="I89" s="6"/>
      <c r="J89" s="6"/>
      <c r="K89" s="6"/>
      <c r="L89" s="7"/>
      <c r="M89" s="8"/>
    </row>
    <row r="90" spans="1:13" ht="29.4" customHeight="1" x14ac:dyDescent="0.35">
      <c r="A90" s="4"/>
      <c r="B90" s="5"/>
      <c r="C90" s="5"/>
      <c r="D90" s="5"/>
      <c r="E90" s="6"/>
      <c r="F90" s="6"/>
      <c r="G90" s="6"/>
      <c r="H90" s="6"/>
      <c r="I90" s="6"/>
      <c r="J90" s="6"/>
      <c r="K90" s="6"/>
      <c r="L90" s="7"/>
      <c r="M90" s="8"/>
    </row>
    <row r="91" spans="1:13" ht="29.4" customHeight="1" x14ac:dyDescent="0.35">
      <c r="A91" s="4"/>
      <c r="B91" s="5"/>
      <c r="C91" s="5"/>
      <c r="D91" s="5"/>
      <c r="E91" s="6"/>
      <c r="F91" s="6"/>
      <c r="G91" s="6"/>
      <c r="H91" s="6"/>
      <c r="I91" s="6"/>
      <c r="J91" s="6"/>
      <c r="K91" s="6"/>
      <c r="L91" s="7"/>
      <c r="M91" s="8"/>
    </row>
    <row r="92" spans="1:13" ht="29.4" customHeight="1" x14ac:dyDescent="0.35">
      <c r="A92" s="4"/>
      <c r="B92" s="5"/>
      <c r="C92" s="5"/>
      <c r="D92" s="5"/>
      <c r="E92" s="10"/>
      <c r="F92" s="10"/>
      <c r="G92" s="10"/>
      <c r="H92" s="10"/>
      <c r="I92" s="10"/>
      <c r="J92" s="10"/>
      <c r="K92" s="10"/>
      <c r="L92" s="7"/>
      <c r="M92" s="8"/>
    </row>
    <row r="93" spans="1:13" x14ac:dyDescent="0.35">
      <c r="A93" s="13"/>
      <c r="B93" s="5"/>
      <c r="C93" s="14"/>
      <c r="D93" s="14"/>
      <c r="E93" s="18"/>
      <c r="F93" s="18"/>
      <c r="G93" s="18"/>
      <c r="H93" s="18"/>
      <c r="I93" s="18"/>
      <c r="J93" s="18"/>
      <c r="K93" s="18"/>
      <c r="L93" s="16"/>
      <c r="M93" s="17"/>
    </row>
    <row r="94" spans="1:13" x14ac:dyDescent="0.35">
      <c r="A94" s="4"/>
      <c r="B94" s="5"/>
      <c r="C94" s="5"/>
      <c r="D94" s="5"/>
      <c r="E94" s="6"/>
      <c r="F94" s="6"/>
      <c r="G94" s="6"/>
      <c r="H94" s="6"/>
      <c r="I94" s="6"/>
      <c r="J94" s="6"/>
      <c r="K94" s="6"/>
      <c r="L94" s="7"/>
      <c r="M94" s="8"/>
    </row>
    <row r="95" spans="1:13" x14ac:dyDescent="0.35">
      <c r="A95" s="4"/>
      <c r="B95" s="5"/>
      <c r="C95" s="5"/>
      <c r="D95" s="5"/>
      <c r="E95" s="6"/>
      <c r="F95" s="6"/>
      <c r="G95" s="6"/>
      <c r="H95" s="6"/>
      <c r="I95" s="6"/>
      <c r="J95" s="6"/>
      <c r="K95" s="6"/>
      <c r="L95" s="7"/>
      <c r="M95" s="8"/>
    </row>
    <row r="96" spans="1:13" x14ac:dyDescent="0.35">
      <c r="A96" s="4"/>
      <c r="B96" s="5"/>
      <c r="C96" s="5"/>
      <c r="D96" s="5"/>
      <c r="E96" s="6"/>
      <c r="F96" s="6"/>
      <c r="G96" s="6"/>
      <c r="H96" s="6"/>
      <c r="I96" s="6"/>
      <c r="J96" s="6"/>
      <c r="K96" s="6"/>
      <c r="L96" s="7"/>
      <c r="M96" s="8"/>
    </row>
    <row r="97" spans="1:13" x14ac:dyDescent="0.35">
      <c r="A97" s="19"/>
      <c r="B97" s="20"/>
      <c r="C97" s="20"/>
      <c r="D97" s="20"/>
      <c r="E97" s="21"/>
      <c r="F97" s="22"/>
      <c r="G97" s="21"/>
      <c r="H97" s="22"/>
      <c r="I97" s="22"/>
      <c r="J97" s="22"/>
      <c r="K97" s="21"/>
      <c r="L97" s="23"/>
      <c r="M97" s="24"/>
    </row>
    <row r="98" spans="1:13" x14ac:dyDescent="0.35">
      <c r="A98" s="4"/>
      <c r="B98" s="5"/>
      <c r="C98" s="5"/>
      <c r="D98" s="5"/>
      <c r="E98" s="6"/>
      <c r="F98" s="6"/>
      <c r="G98" s="6"/>
      <c r="H98" s="6"/>
      <c r="I98" s="6"/>
      <c r="J98" s="6"/>
      <c r="K98" s="6"/>
      <c r="L98" s="7"/>
      <c r="M98" s="8"/>
    </row>
    <row r="99" spans="1:13" x14ac:dyDescent="0.35">
      <c r="A99" s="4"/>
      <c r="B99" s="5"/>
      <c r="C99" s="5"/>
      <c r="D99" s="5"/>
      <c r="E99" s="6"/>
      <c r="F99" s="6"/>
      <c r="G99" s="6"/>
      <c r="H99" s="6"/>
      <c r="I99" s="6"/>
      <c r="J99" s="6"/>
      <c r="K99" s="6"/>
      <c r="L99" s="7"/>
      <c r="M99" s="8"/>
    </row>
    <row r="100" spans="1:13" x14ac:dyDescent="0.35">
      <c r="A100" s="4"/>
      <c r="B100" s="5"/>
      <c r="C100" s="5"/>
      <c r="D100" s="5"/>
      <c r="E100" s="6"/>
      <c r="F100" s="6"/>
      <c r="G100" s="6"/>
      <c r="H100" s="6"/>
      <c r="I100" s="6"/>
      <c r="J100" s="6"/>
      <c r="K100" s="6"/>
      <c r="L100" s="7"/>
      <c r="M100" s="8"/>
    </row>
    <row r="101" spans="1:13" x14ac:dyDescent="0.35">
      <c r="A101" s="4"/>
      <c r="B101" s="5"/>
      <c r="C101" s="5"/>
      <c r="D101" s="5"/>
      <c r="E101" s="6"/>
      <c r="F101" s="6"/>
      <c r="G101" s="6"/>
      <c r="H101" s="6"/>
      <c r="I101" s="6"/>
      <c r="J101" s="6"/>
      <c r="K101" s="6"/>
      <c r="L101" s="7"/>
      <c r="M101" s="8"/>
    </row>
    <row r="102" spans="1:13" x14ac:dyDescent="0.35">
      <c r="A102" s="4"/>
      <c r="B102" s="5"/>
      <c r="C102" s="5"/>
      <c r="D102" s="5"/>
      <c r="E102" s="6"/>
      <c r="F102" s="11"/>
      <c r="G102" s="6"/>
      <c r="H102" s="6"/>
      <c r="I102" s="6"/>
      <c r="J102" s="6"/>
      <c r="K102" s="6"/>
      <c r="L102" s="7"/>
      <c r="M102" s="8"/>
    </row>
    <row r="103" spans="1:13" x14ac:dyDescent="0.35">
      <c r="A103" s="13"/>
      <c r="B103" s="14"/>
      <c r="C103" s="14"/>
      <c r="D103" s="14"/>
      <c r="E103" s="15"/>
      <c r="F103" s="26"/>
      <c r="G103" s="15"/>
      <c r="H103" s="15"/>
      <c r="I103" s="15"/>
      <c r="J103" s="15"/>
      <c r="K103" s="15"/>
      <c r="L103" s="16"/>
      <c r="M103" s="17"/>
    </row>
  </sheetData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RCR</vt:lpstr>
    </vt:vector>
  </TitlesOfParts>
  <Company>State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Broska, Serena</dc:creator>
  <cp:lastModifiedBy>Buchli, Tammy</cp:lastModifiedBy>
  <dcterms:created xsi:type="dcterms:W3CDTF">2024-07-18T20:31:00Z</dcterms:created>
  <dcterms:modified xsi:type="dcterms:W3CDTF">2024-12-19T20:04:59Z</dcterms:modified>
</cp:coreProperties>
</file>