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5480" windowHeight="10875" tabRatio="53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<sst xmlns="http://schemas.openxmlformats.org/spreadsheetml/2006/main" count="592" uniqueCount="185">
  <si>
    <t>Natural Gas</t>
  </si>
  <si>
    <t>Yes</t>
  </si>
  <si>
    <t>No</t>
  </si>
  <si>
    <t>POTENTIAL BART SOURCES LOCATED IN GEORGIA</t>
  </si>
  <si>
    <t>EXISTING CONTROL DEVICE INFORMATION</t>
  </si>
  <si>
    <t>NOX</t>
  </si>
  <si>
    <t>PM10</t>
  </si>
  <si>
    <t>SO2</t>
  </si>
  <si>
    <t>VOCs</t>
  </si>
  <si>
    <t>NOx</t>
  </si>
  <si>
    <t>VOC</t>
  </si>
  <si>
    <t>DATES</t>
  </si>
  <si>
    <t>LOCATION</t>
  </si>
  <si>
    <t>STATIONARY SOURCE NAME/LOCATION</t>
  </si>
  <si>
    <t>COUNTY NAME OR
FIPS COUNTY CODE</t>
  </si>
  <si>
    <t>2-DIGIT SIC</t>
  </si>
  <si>
    <t>EMISSION
UNIT
DESCRIPTION</t>
  </si>
  <si>
    <t>SCC CODE</t>
  </si>
  <si>
    <t>EMISSION
PROCESS
DESCRIPTION</t>
  </si>
  <si>
    <t>MAX. HEAT
INPUT RATE,
FUEL-FIRED
BOILERS
(MMBtu/HR)</t>
  </si>
  <si>
    <t>POTENTIAL</t>
  </si>
  <si>
    <t>ACTUAL</t>
  </si>
  <si>
    <t>NEI PRIMARY CONTROL DEVICE  CODE</t>
  </si>
  <si>
    <t>CONTROL SYSTEM DESCRIPTION</t>
  </si>
  <si>
    <t>TOTAL CAPTURE &amp; CONTROL EFFICIENCY (%)</t>
  </si>
  <si>
    <t>BEGAN
OPERATION
&gt;8/7/62?(5)</t>
  </si>
  <si>
    <t>LATITUDE (Decimal Degrees)</t>
  </si>
  <si>
    <t>LONGITUDE (Decimal Degrees)</t>
  </si>
  <si>
    <t>UTMX</t>
  </si>
  <si>
    <t>UTMY</t>
  </si>
  <si>
    <t>UTM Zone</t>
  </si>
  <si>
    <r>
      <t xml:space="preserve">STATIONARY
SOURCE ID </t>
    </r>
    <r>
      <rPr>
        <sz val="6"/>
        <rFont val="Arial"/>
        <family val="2"/>
      </rPr>
      <t>(1)</t>
    </r>
  </si>
  <si>
    <r>
      <t>EMISSION
UNIT ID</t>
    </r>
    <r>
      <rPr>
        <sz val="6"/>
        <rFont val="Arial"/>
        <family val="2"/>
      </rPr>
      <t xml:space="preserve"> (2)</t>
    </r>
  </si>
  <si>
    <r>
      <t>PROCESS
CODE</t>
    </r>
    <r>
      <rPr>
        <sz val="6"/>
        <rFont val="Arial"/>
        <family val="2"/>
      </rPr>
      <t xml:space="preserve"> (3)</t>
    </r>
  </si>
  <si>
    <r>
      <t>CATEGORY
CODE</t>
    </r>
    <r>
      <rPr>
        <sz val="6"/>
        <rFont val="Arial"/>
        <family val="2"/>
      </rPr>
      <t xml:space="preserve"> (4)</t>
    </r>
  </si>
  <si>
    <r>
      <t xml:space="preserve">IN EXISTENCE
</t>
    </r>
    <r>
      <rPr>
        <u val="single"/>
        <sz val="6"/>
        <rFont val="Arial"/>
        <family val="2"/>
      </rPr>
      <t>&lt;</t>
    </r>
    <r>
      <rPr>
        <sz val="6"/>
        <rFont val="Arial"/>
        <family val="2"/>
      </rPr>
      <t>8/7/77?</t>
    </r>
  </si>
  <si>
    <r>
      <t>EXPECTED BART
CLASSIFICATION</t>
    </r>
    <r>
      <rPr>
        <sz val="6"/>
        <rFont val="Arial"/>
        <family val="2"/>
      </rPr>
      <t xml:space="preserve"> (6)</t>
    </r>
  </si>
  <si>
    <t>DSM Chemicals North America</t>
  </si>
  <si>
    <t>0003</t>
  </si>
  <si>
    <t>28</t>
  </si>
  <si>
    <t>E23</t>
  </si>
  <si>
    <t>Caprolactam Flaking</t>
  </si>
  <si>
    <t>30121001</t>
  </si>
  <si>
    <t>Flaker Scrubber</t>
  </si>
  <si>
    <t>M2</t>
  </si>
  <si>
    <t>Cyclohexanone Flares</t>
  </si>
  <si>
    <t>30190023</t>
  </si>
  <si>
    <t>023</t>
  </si>
  <si>
    <t>Flare</t>
  </si>
  <si>
    <t>R24</t>
  </si>
  <si>
    <t>Cyclohexanone Production</t>
  </si>
  <si>
    <t>30115801</t>
  </si>
  <si>
    <t>168000</t>
  </si>
  <si>
    <t>Packed Tower Scrubber</t>
  </si>
  <si>
    <t>R16</t>
  </si>
  <si>
    <t>047</t>
  </si>
  <si>
    <t>K-557 Vapor Compressor</t>
  </si>
  <si>
    <t>******************************* included above *************************************************************************</t>
  </si>
  <si>
    <t>CH Vapor Recovery System</t>
  </si>
  <si>
    <t>M3</t>
  </si>
  <si>
    <t>Fugitives - Anone Units</t>
  </si>
  <si>
    <t>2301040000</t>
  </si>
  <si>
    <t>M6</t>
  </si>
  <si>
    <t>Fugitivies-Capro plants</t>
  </si>
  <si>
    <t>30121080</t>
  </si>
  <si>
    <t>301969</t>
  </si>
  <si>
    <t>B005</t>
  </si>
  <si>
    <t>H-002 Boiler</t>
  </si>
  <si>
    <t>1</t>
  </si>
  <si>
    <t>10200601</t>
  </si>
  <si>
    <t>169</t>
  </si>
  <si>
    <t>Boiler</t>
  </si>
  <si>
    <t>2</t>
  </si>
  <si>
    <t>10200501</t>
  </si>
  <si>
    <t>Oil</t>
  </si>
  <si>
    <t>3</t>
  </si>
  <si>
    <t>10200401</t>
  </si>
  <si>
    <t>Residue</t>
  </si>
  <si>
    <t>136</t>
  </si>
  <si>
    <t>B006</t>
  </si>
  <si>
    <t>H-2002 Boiler</t>
  </si>
  <si>
    <t>370</t>
  </si>
  <si>
    <t>222</t>
  </si>
  <si>
    <t>4</t>
  </si>
  <si>
    <t>39999999</t>
  </si>
  <si>
    <t>Offgas</t>
  </si>
  <si>
    <t>91.8</t>
  </si>
  <si>
    <t>B002</t>
  </si>
  <si>
    <t>H-2050 Hydrogen Reformer</t>
  </si>
  <si>
    <t>30190003</t>
  </si>
  <si>
    <t>82</t>
  </si>
  <si>
    <t>B014</t>
  </si>
  <si>
    <t>H-3002 Boiler</t>
  </si>
  <si>
    <t>538</t>
  </si>
  <si>
    <t>025</t>
  </si>
  <si>
    <t>H-3002 Boiler NOx ports</t>
  </si>
  <si>
    <t>246</t>
  </si>
  <si>
    <t>B022</t>
  </si>
  <si>
    <t>H-3003 Boiler</t>
  </si>
  <si>
    <t>103</t>
  </si>
  <si>
    <t>26</t>
  </si>
  <si>
    <t>B020</t>
  </si>
  <si>
    <t>H-3050 Hydrogen Reformer</t>
  </si>
  <si>
    <t>153.8</t>
  </si>
  <si>
    <t>B029</t>
  </si>
  <si>
    <t>H-5030, NPC Hot Oil Furnace</t>
  </si>
  <si>
    <t>11</t>
  </si>
  <si>
    <t>M4</t>
  </si>
  <si>
    <t>N002 Caprolactam Prod</t>
  </si>
  <si>
    <t>95975</t>
  </si>
  <si>
    <t>139</t>
  </si>
  <si>
    <t xml:space="preserve">Catalytic NOx Reactor </t>
  </si>
  <si>
    <t>K2639 Toluene Vapor Recovery</t>
  </si>
  <si>
    <t>K-2722 Benzene Vapor Recovery</t>
  </si>
  <si>
    <t>M5</t>
  </si>
  <si>
    <t>N003 Caprolactam Prod</t>
  </si>
  <si>
    <t>205994</t>
  </si>
  <si>
    <t>028</t>
  </si>
  <si>
    <t>Wastewater Stripper</t>
  </si>
  <si>
    <t>K-3609 Toluene Vapor Recovery</t>
  </si>
  <si>
    <t>K-3722 Benzene Vapor Recovery</t>
  </si>
  <si>
    <t>B012</t>
  </si>
  <si>
    <t>Section 25 Hot Oil Furnace</t>
  </si>
  <si>
    <t>B017</t>
  </si>
  <si>
    <t>Section 35 Hot Oil Furnace</t>
  </si>
  <si>
    <t>8</t>
  </si>
  <si>
    <t>M1</t>
  </si>
  <si>
    <t>Sulfate Production</t>
  </si>
  <si>
    <t>30113003</t>
  </si>
  <si>
    <t>38.75</t>
  </si>
  <si>
    <t>003</t>
  </si>
  <si>
    <t>Scrubber/Cyclones in Series</t>
  </si>
  <si>
    <t>F24A</t>
  </si>
  <si>
    <t>Wastewater Treatment</t>
  </si>
  <si>
    <t>30182009</t>
  </si>
  <si>
    <t>1736</t>
  </si>
  <si>
    <t>STACK ID</t>
  </si>
  <si>
    <t>STACK HEIGHT FT</t>
  </si>
  <si>
    <t>UTM COORDINATES HORIZONTAL</t>
  </si>
  <si>
    <t>UTM COORDINATES VERTICAL</t>
  </si>
  <si>
    <t>ELEVATION FT ABOVE MSL</t>
  </si>
  <si>
    <t>STACK DIAMETER FT</t>
  </si>
  <si>
    <t>EXIT VELOCITY FT/SEC</t>
  </si>
  <si>
    <t>EXIT TEMP DEGREES F</t>
  </si>
  <si>
    <t>NH3</t>
  </si>
  <si>
    <t>PM2.5</t>
  </si>
  <si>
    <t>POLLUTANTS (TONS PER YEAR FOR CY 2002) PER UNIT</t>
  </si>
  <si>
    <t>(1) Please include NEI ID.  If you use an ID other than NEI (such as AIRS), please specify.</t>
  </si>
  <si>
    <t>(2) NEI ID. If you use an ID other than NEI, please specify.</t>
  </si>
  <si>
    <t>(3) Present NEI "process" or old AIRS "segment."</t>
  </si>
  <si>
    <t>(4) Refer to numbered list in Attachment I. Please use appropriate code (1-26).</t>
  </si>
  <si>
    <t>(5) Provide actual dates if available; if not, state "yes" or "no."</t>
  </si>
  <si>
    <t>(6) BART-eligible, pre-BART, or post-BART.</t>
  </si>
  <si>
    <t>MAX 24-HR EMMISION RATE FOR 2002-2004</t>
  </si>
  <si>
    <t>S023</t>
  </si>
  <si>
    <t>S016</t>
  </si>
  <si>
    <t>S014</t>
  </si>
  <si>
    <t>S020</t>
  </si>
  <si>
    <t>S029</t>
  </si>
  <si>
    <t>S07A</t>
  </si>
  <si>
    <t>S18A</t>
  </si>
  <si>
    <t>S012</t>
  </si>
  <si>
    <t>S017</t>
  </si>
  <si>
    <t>S010</t>
  </si>
  <si>
    <t>S015</t>
  </si>
  <si>
    <t>S008</t>
  </si>
  <si>
    <t>S002</t>
  </si>
  <si>
    <t>post-BART</t>
  </si>
  <si>
    <t>BART eligible</t>
  </si>
  <si>
    <t>TOTALS</t>
  </si>
  <si>
    <r>
      <t xml:space="preserve">MAX 24-HR EMISSION RATE </t>
    </r>
    <r>
      <rPr>
        <b/>
        <sz val="6"/>
        <rFont val="Arial"/>
        <family val="2"/>
      </rPr>
      <t>OF ANYTHING</t>
    </r>
    <r>
      <rPr>
        <sz val="6"/>
        <rFont val="Arial"/>
        <family val="2"/>
      </rPr>
      <t xml:space="preserve"> FOR 2002-2004</t>
    </r>
  </si>
  <si>
    <t>NOx = 0.3</t>
  </si>
  <si>
    <t>NOX=.4,SO2=.9</t>
  </si>
  <si>
    <t>SO2=.01</t>
  </si>
  <si>
    <t>SO2=.1</t>
  </si>
  <si>
    <t>NOx = 0.4</t>
  </si>
  <si>
    <t>NOx = 0.6</t>
  </si>
  <si>
    <t xml:space="preserve"> </t>
  </si>
  <si>
    <t>NOx=.7,SO2=1.7,PM2.5=.1</t>
  </si>
  <si>
    <t>SO14NOx=</t>
  </si>
  <si>
    <t>SO14SO2=</t>
  </si>
  <si>
    <t>SO14PM2.5=</t>
  </si>
  <si>
    <t>SO20NOx=</t>
  </si>
  <si>
    <t>Tons-per-day</t>
  </si>
  <si>
    <t>Days Oil Burned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</si>
</sst>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</numFmts>
  <fonts count="10">
    <font>
      <sz val="10"/>
      <name val="Arial"/>
      <family val="0"/>
    </font>
    <font>
      <sz val="6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0"/>
    </font>
    <font>
      <b/>
      <sz val="6"/>
      <name val="Arial"/>
      <family val="2"/>
    </font>
    <font>
      <b/>
      <u val="single"/>
      <sz val="6"/>
      <name val="Arial"/>
      <family val="2"/>
    </font>
    <font>
      <u val="single"/>
      <sz val="6"/>
      <name val="Arial"/>
      <family val="2"/>
    </font>
    <font>
      <sz val="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5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2" fontId="5" fillId="0" borderId="0" xfId="0" applyNumberFormat="1" applyFont="1" applyAlignment="1">
      <alignment horizontal="left" wrapText="1"/>
    </xf>
    <xf numFmtId="0" fontId="2" fillId="2" borderId="0" xfId="22" applyFont="1" applyFill="1" applyBorder="1" applyAlignment="1">
      <alignment horizontal="left" wrapText="1"/>
      <protection/>
    </xf>
    <xf numFmtId="0" fontId="1" fillId="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left"/>
    </xf>
    <xf numFmtId="0" fontId="1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0" xfId="0" applyNumberFormat="1" applyFont="1" applyFill="1" applyAlignment="1">
      <alignment horizontal="left"/>
    </xf>
    <xf numFmtId="0" fontId="7" fillId="4" borderId="1" xfId="0" applyNumberFormat="1" applyFont="1" applyFill="1" applyBorder="1" applyAlignment="1" applyProtection="1">
      <alignment horizontal="center"/>
      <protection/>
    </xf>
    <xf numFmtId="0" fontId="5" fillId="4" borderId="1" xfId="17" applyNumberFormat="1" applyFont="1" applyFill="1" applyBorder="1" applyAlignment="1" applyProtection="1">
      <alignment horizontal="left" wrapText="1"/>
      <protection/>
    </xf>
    <xf numFmtId="0" fontId="5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 applyProtection="1">
      <alignment horizontal="center"/>
      <protection/>
    </xf>
    <xf numFmtId="2" fontId="1" fillId="4" borderId="1" xfId="0" applyNumberFormat="1" applyFont="1" applyFill="1" applyBorder="1" applyAlignment="1">
      <alignment horizontal="left"/>
    </xf>
    <xf numFmtId="2" fontId="4" fillId="4" borderId="1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2" fontId="1" fillId="4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2" fontId="1" fillId="4" borderId="1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0" fontId="7" fillId="3" borderId="1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>
      <alignment horizontal="center"/>
    </xf>
    <xf numFmtId="0" fontId="1" fillId="3" borderId="0" xfId="0" applyNumberFormat="1" applyFont="1" applyFill="1" applyAlignment="1" quotePrefix="1">
      <alignment horizontal="left"/>
    </xf>
    <xf numFmtId="2" fontId="1" fillId="3" borderId="0" xfId="0" applyNumberFormat="1" applyFont="1" applyFill="1" applyAlignment="1" quotePrefix="1">
      <alignment horizontal="left"/>
    </xf>
    <xf numFmtId="2" fontId="1" fillId="3" borderId="0" xfId="0" applyNumberFormat="1" applyFont="1" applyFill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17" fontId="1" fillId="3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5" fillId="6" borderId="1" xfId="17" applyNumberFormat="1" applyFont="1" applyFill="1" applyBorder="1" applyAlignment="1" applyProtection="1">
      <alignment horizontal="left" wrapText="1"/>
      <protection/>
    </xf>
    <xf numFmtId="0" fontId="1" fillId="6" borderId="1" xfId="0" applyFont="1" applyFill="1" applyBorder="1" applyAlignment="1">
      <alignment horizontal="center"/>
    </xf>
    <xf numFmtId="0" fontId="7" fillId="6" borderId="1" xfId="0" applyNumberFormat="1" applyFont="1" applyFill="1" applyBorder="1" applyAlignment="1" applyProtection="1">
      <alignment horizontal="center"/>
      <protection/>
    </xf>
    <xf numFmtId="2" fontId="1" fillId="6" borderId="1" xfId="0" applyNumberFormat="1" applyFont="1" applyFill="1" applyBorder="1" applyAlignment="1">
      <alignment horizontal="left" wrapText="1"/>
    </xf>
    <xf numFmtId="0" fontId="1" fillId="7" borderId="0" xfId="0" applyFont="1" applyFill="1" applyAlignment="1">
      <alignment horizontal="left"/>
    </xf>
    <xf numFmtId="49" fontId="1" fillId="7" borderId="0" xfId="0" applyNumberFormat="1" applyFont="1" applyFill="1" applyAlignment="1">
      <alignment horizontal="left"/>
    </xf>
    <xf numFmtId="0" fontId="7" fillId="7" borderId="1" xfId="0" applyNumberFormat="1" applyFont="1" applyFill="1" applyBorder="1" applyAlignment="1" applyProtection="1">
      <alignment horizontal="center"/>
      <protection/>
    </xf>
    <xf numFmtId="0" fontId="1" fillId="7" borderId="0" xfId="0" applyNumberFormat="1" applyFont="1" applyFill="1" applyAlignment="1" quotePrefix="1">
      <alignment horizontal="left"/>
    </xf>
    <xf numFmtId="2" fontId="1" fillId="7" borderId="0" xfId="0" applyNumberFormat="1" applyFont="1" applyFill="1" applyAlignment="1" quotePrefix="1">
      <alignment horizontal="left"/>
    </xf>
    <xf numFmtId="0" fontId="1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Border="1" applyAlignment="1">
      <alignment horizontal="center"/>
    </xf>
    <xf numFmtId="0" fontId="7" fillId="6" borderId="0" xfId="0" applyNumberFormat="1" applyFont="1" applyFill="1" applyBorder="1" applyAlignment="1" applyProtection="1">
      <alignment horizontal="center"/>
      <protection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4" borderId="1" xfId="0" applyNumberFormat="1" applyFont="1" applyFill="1" applyBorder="1" applyAlignment="1">
      <alignment horizontal="left"/>
    </xf>
    <xf numFmtId="2" fontId="1" fillId="6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left"/>
    </xf>
    <xf numFmtId="0" fontId="1" fillId="8" borderId="0" xfId="0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5" fillId="0" borderId="0" xfId="17" applyNumberFormat="1" applyFont="1" applyFill="1" applyBorder="1" applyAlignment="1" applyProtection="1">
      <alignment horizontal="left" wrapText="1"/>
      <protection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10">
    <cellStyle name="Normal" xfId="0"/>
    <cellStyle name="Comma" xfId="15"/>
    <cellStyle name="Comma [0]" xfId="16"/>
    <cellStyle name="Comma_BART ELIGIBLE SEGMENTS" xfId="17"/>
    <cellStyle name="Currency" xfId="18"/>
    <cellStyle name="Currency [0]" xfId="19"/>
    <cellStyle name="Followed Hyperlink" xfId="20"/>
    <cellStyle name="Hyperlink" xfId="21"/>
    <cellStyle name="Normal_Sheet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9</xdr:row>
      <xdr:rowOff>0</xdr:rowOff>
    </xdr:from>
    <xdr:to>
      <xdr:col>14</xdr:col>
      <xdr:colOff>438150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991725" y="1466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9</xdr:row>
      <xdr:rowOff>0</xdr:rowOff>
    </xdr:from>
    <xdr:to>
      <xdr:col>14</xdr:col>
      <xdr:colOff>438150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991725" y="1466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31</xdr:row>
      <xdr:rowOff>0</xdr:rowOff>
    </xdr:from>
    <xdr:to>
      <xdr:col>6</xdr:col>
      <xdr:colOff>438150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24375" y="3771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31</xdr:row>
      <xdr:rowOff>0</xdr:rowOff>
    </xdr:from>
    <xdr:to>
      <xdr:col>6</xdr:col>
      <xdr:colOff>438150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524375" y="3771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9"/>
  <sheetViews>
    <sheetView tabSelected="1" workbookViewId="0" topLeftCell="G9">
      <selection activeCell="N1" sqref="N1:Q16384"/>
    </sheetView>
  </sheetViews>
  <sheetFormatPr defaultColWidth="9.140625" defaultRowHeight="12.75"/>
  <cols>
    <col min="1" max="1" width="28.140625" style="18" customWidth="1"/>
    <col min="2" max="2" width="6.7109375" style="18" customWidth="1"/>
    <col min="3" max="3" width="10.57421875" style="18" customWidth="1"/>
    <col min="4" max="4" width="4.8515625" style="18" customWidth="1"/>
    <col min="5" max="5" width="6.7109375" style="38" customWidth="1"/>
    <col min="6" max="6" width="7.421875" style="38" customWidth="1"/>
    <col min="7" max="8" width="11.7109375" style="38" customWidth="1"/>
    <col min="9" max="9" width="8.57421875" style="38" customWidth="1"/>
    <col min="10" max="10" width="9.140625" style="38" customWidth="1"/>
    <col min="11" max="11" width="7.7109375" style="38" customWidth="1"/>
    <col min="12" max="12" width="7.8515625" style="38" customWidth="1"/>
    <col min="13" max="13" width="8.140625" style="18" customWidth="1"/>
    <col min="14" max="14" width="17.140625" style="18" customWidth="1"/>
    <col min="15" max="15" width="8.421875" style="18" customWidth="1"/>
    <col min="16" max="16" width="10.140625" style="18" customWidth="1"/>
    <col min="17" max="17" width="10.7109375" style="18" customWidth="1"/>
    <col min="18" max="18" width="9.8515625" style="18" customWidth="1"/>
    <col min="19" max="19" width="9.140625" style="18" customWidth="1"/>
    <col min="20" max="20" width="6.7109375" style="38" customWidth="1"/>
    <col min="21" max="21" width="14.28125" style="18" bestFit="1" customWidth="1"/>
    <col min="22" max="23" width="9.140625" style="18" customWidth="1"/>
    <col min="24" max="24" width="9.140625" style="44" customWidth="1"/>
    <col min="25" max="26" width="9.140625" style="18" customWidth="1"/>
    <col min="27" max="27" width="9.140625" style="44" customWidth="1"/>
    <col min="28" max="29" width="9.140625" style="18" customWidth="1"/>
    <col min="30" max="30" width="9.140625" style="44" customWidth="1"/>
    <col min="31" max="32" width="9.140625" style="18" customWidth="1"/>
    <col min="33" max="33" width="9.140625" style="44" customWidth="1"/>
    <col min="34" max="35" width="9.140625" style="35" customWidth="1"/>
    <col min="36" max="36" width="9.140625" style="44" customWidth="1"/>
    <col min="37" max="38" width="9.140625" style="35" customWidth="1"/>
    <col min="39" max="39" width="9.140625" style="44" customWidth="1"/>
    <col min="40" max="40" width="9.140625" style="18" customWidth="1"/>
    <col min="41" max="41" width="17.28125" style="18" customWidth="1"/>
    <col min="42" max="43" width="9.140625" style="18" customWidth="1"/>
    <col min="44" max="44" width="16.421875" style="18" customWidth="1"/>
    <col min="45" max="49" width="9.140625" style="18" customWidth="1"/>
    <col min="50" max="50" width="20.421875" style="18" customWidth="1"/>
    <col min="51" max="53" width="9.140625" style="18" customWidth="1"/>
    <col min="54" max="54" width="14.7109375" style="18" customWidth="1"/>
    <col min="55" max="16384" width="9.140625" style="18" customWidth="1"/>
  </cols>
  <sheetData>
    <row r="1" spans="3:39" s="1" customFormat="1" ht="8.25">
      <c r="C1" s="8" t="s">
        <v>3</v>
      </c>
      <c r="D1" s="8"/>
      <c r="E1" s="36"/>
      <c r="F1" s="36"/>
      <c r="G1" s="36"/>
      <c r="H1" s="36"/>
      <c r="I1" s="36"/>
      <c r="J1" s="36"/>
      <c r="K1" s="36"/>
      <c r="L1" s="36"/>
      <c r="R1" s="3"/>
      <c r="T1" s="36"/>
      <c r="V1" s="4"/>
      <c r="W1" s="3"/>
      <c r="X1" s="4"/>
      <c r="Y1" s="4"/>
      <c r="Z1" s="4"/>
      <c r="AA1" s="4"/>
      <c r="AB1" s="4"/>
      <c r="AC1" s="4"/>
      <c r="AD1" s="4"/>
      <c r="AE1" s="4"/>
      <c r="AF1" s="3"/>
      <c r="AG1" s="4"/>
      <c r="AH1" s="34"/>
      <c r="AI1" s="34"/>
      <c r="AJ1" s="4"/>
      <c r="AK1" s="34"/>
      <c r="AL1" s="34"/>
      <c r="AM1" s="4"/>
    </row>
    <row r="2" spans="3:39" s="1" customFormat="1" ht="8.25">
      <c r="C2" s="8"/>
      <c r="D2" s="8"/>
      <c r="E2" s="36"/>
      <c r="F2" s="36"/>
      <c r="G2" s="36"/>
      <c r="H2" s="36"/>
      <c r="I2" s="36"/>
      <c r="J2" s="36"/>
      <c r="K2" s="36"/>
      <c r="L2" s="36"/>
      <c r="R2" s="3"/>
      <c r="T2" s="36"/>
      <c r="V2" s="4"/>
      <c r="W2" s="3"/>
      <c r="X2" s="4"/>
      <c r="Y2" s="4"/>
      <c r="Z2" s="4"/>
      <c r="AA2" s="4"/>
      <c r="AB2" s="4"/>
      <c r="AC2" s="4"/>
      <c r="AD2" s="4"/>
      <c r="AE2" s="4"/>
      <c r="AF2" s="3"/>
      <c r="AG2" s="4"/>
      <c r="AH2" s="34"/>
      <c r="AI2" s="34"/>
      <c r="AJ2" s="4"/>
      <c r="AK2" s="34"/>
      <c r="AL2" s="34"/>
      <c r="AM2" s="4"/>
    </row>
    <row r="3" spans="5:49" s="1" customFormat="1" ht="8.25">
      <c r="E3" s="37"/>
      <c r="F3" s="37"/>
      <c r="G3" s="37"/>
      <c r="H3" s="37"/>
      <c r="I3" s="37"/>
      <c r="J3" s="37"/>
      <c r="K3" s="37"/>
      <c r="L3" s="37"/>
      <c r="R3" s="3"/>
      <c r="T3" s="37"/>
      <c r="V3" s="9" t="s">
        <v>146</v>
      </c>
      <c r="W3" s="3"/>
      <c r="X3" s="4"/>
      <c r="Y3" s="4"/>
      <c r="Z3" s="4"/>
      <c r="AA3" s="4"/>
      <c r="AB3" s="4"/>
      <c r="AC3" s="4"/>
      <c r="AD3" s="4"/>
      <c r="AE3" s="4"/>
      <c r="AF3" s="3"/>
      <c r="AG3" s="4"/>
      <c r="AH3" s="34"/>
      <c r="AI3" s="34"/>
      <c r="AJ3" s="4"/>
      <c r="AK3" s="34"/>
      <c r="AL3" s="34"/>
      <c r="AM3" s="4"/>
      <c r="AN3" s="8" t="s">
        <v>4</v>
      </c>
      <c r="AW3" s="8"/>
    </row>
    <row r="4" spans="5:59" s="1" customFormat="1" ht="8.25">
      <c r="E4" s="36"/>
      <c r="F4" s="36"/>
      <c r="G4" s="80"/>
      <c r="H4" s="80"/>
      <c r="I4" s="36"/>
      <c r="J4" s="36"/>
      <c r="K4" s="36"/>
      <c r="L4" s="36"/>
      <c r="R4" s="3"/>
      <c r="T4" s="36"/>
      <c r="V4" s="10" t="s">
        <v>5</v>
      </c>
      <c r="W4" s="3"/>
      <c r="X4" s="4"/>
      <c r="Y4" s="10" t="s">
        <v>6</v>
      </c>
      <c r="Z4" s="4"/>
      <c r="AA4" s="4"/>
      <c r="AB4" s="10" t="s">
        <v>7</v>
      </c>
      <c r="AC4" s="4"/>
      <c r="AD4" s="4"/>
      <c r="AE4" s="10" t="s">
        <v>8</v>
      </c>
      <c r="AF4" s="3"/>
      <c r="AG4" s="4"/>
      <c r="AH4" s="33" t="s">
        <v>144</v>
      </c>
      <c r="AI4" s="32"/>
      <c r="AJ4" s="4"/>
      <c r="AK4" s="33" t="s">
        <v>145</v>
      </c>
      <c r="AL4" s="32"/>
      <c r="AM4" s="4"/>
      <c r="AN4" s="82" t="s">
        <v>9</v>
      </c>
      <c r="AO4" s="82"/>
      <c r="AP4" s="83"/>
      <c r="AQ4" s="84" t="s">
        <v>6</v>
      </c>
      <c r="AR4" s="82"/>
      <c r="AS4" s="83"/>
      <c r="AT4" s="84" t="s">
        <v>7</v>
      </c>
      <c r="AU4" s="82"/>
      <c r="AV4" s="83"/>
      <c r="AW4" s="84" t="s">
        <v>10</v>
      </c>
      <c r="AX4" s="82"/>
      <c r="AY4" s="83"/>
      <c r="AZ4" s="11" t="s">
        <v>11</v>
      </c>
      <c r="BC4" s="81" t="s">
        <v>12</v>
      </c>
      <c r="BD4" s="81"/>
      <c r="BE4" s="81"/>
      <c r="BF4" s="81"/>
      <c r="BG4" s="81"/>
    </row>
    <row r="5" spans="1:59" s="1" customFormat="1" ht="49.5">
      <c r="A5" s="11" t="s">
        <v>13</v>
      </c>
      <c r="B5" s="12" t="s">
        <v>14</v>
      </c>
      <c r="C5" s="13" t="s">
        <v>31</v>
      </c>
      <c r="D5" s="13" t="s">
        <v>15</v>
      </c>
      <c r="E5" s="28" t="s">
        <v>136</v>
      </c>
      <c r="F5" s="28" t="s">
        <v>137</v>
      </c>
      <c r="G5" s="29" t="s">
        <v>138</v>
      </c>
      <c r="H5" s="29" t="s">
        <v>139</v>
      </c>
      <c r="I5" s="28" t="s">
        <v>140</v>
      </c>
      <c r="J5" s="28" t="s">
        <v>141</v>
      </c>
      <c r="K5" s="28" t="s">
        <v>142</v>
      </c>
      <c r="L5" s="28" t="s">
        <v>143</v>
      </c>
      <c r="M5" s="12" t="s">
        <v>32</v>
      </c>
      <c r="N5" s="12" t="s">
        <v>16</v>
      </c>
      <c r="O5" s="12" t="s">
        <v>33</v>
      </c>
      <c r="P5" s="12" t="s">
        <v>17</v>
      </c>
      <c r="Q5" s="12" t="s">
        <v>18</v>
      </c>
      <c r="R5" s="14" t="s">
        <v>19</v>
      </c>
      <c r="S5" s="12" t="s">
        <v>34</v>
      </c>
      <c r="T5" s="59" t="s">
        <v>136</v>
      </c>
      <c r="U5" s="62" t="s">
        <v>170</v>
      </c>
      <c r="V5" s="4" t="s">
        <v>20</v>
      </c>
      <c r="W5" s="3" t="s">
        <v>21</v>
      </c>
      <c r="X5" s="43" t="s">
        <v>153</v>
      </c>
      <c r="Y5" s="4" t="s">
        <v>20</v>
      </c>
      <c r="Z5" s="3" t="s">
        <v>21</v>
      </c>
      <c r="AA5" s="43" t="s">
        <v>153</v>
      </c>
      <c r="AB5" s="4" t="s">
        <v>20</v>
      </c>
      <c r="AC5" s="3" t="s">
        <v>21</v>
      </c>
      <c r="AD5" s="43" t="s">
        <v>153</v>
      </c>
      <c r="AE5" s="4" t="s">
        <v>20</v>
      </c>
      <c r="AF5" s="3" t="s">
        <v>21</v>
      </c>
      <c r="AG5" s="43" t="s">
        <v>153</v>
      </c>
      <c r="AH5" s="32" t="s">
        <v>20</v>
      </c>
      <c r="AI5" s="32" t="s">
        <v>21</v>
      </c>
      <c r="AJ5" s="43" t="s">
        <v>153</v>
      </c>
      <c r="AK5" s="32" t="s">
        <v>20</v>
      </c>
      <c r="AL5" s="32" t="s">
        <v>21</v>
      </c>
      <c r="AM5" s="43" t="s">
        <v>153</v>
      </c>
      <c r="AN5" s="15" t="s">
        <v>22</v>
      </c>
      <c r="AO5" s="16" t="s">
        <v>23</v>
      </c>
      <c r="AP5" s="16" t="s">
        <v>24</v>
      </c>
      <c r="AQ5" s="15" t="s">
        <v>22</v>
      </c>
      <c r="AR5" s="16" t="s">
        <v>23</v>
      </c>
      <c r="AS5" s="16" t="s">
        <v>24</v>
      </c>
      <c r="AT5" s="15" t="s">
        <v>22</v>
      </c>
      <c r="AU5" s="16" t="s">
        <v>23</v>
      </c>
      <c r="AV5" s="16" t="s">
        <v>24</v>
      </c>
      <c r="AW5" s="15" t="s">
        <v>22</v>
      </c>
      <c r="AX5" s="16" t="s">
        <v>23</v>
      </c>
      <c r="AY5" s="16" t="s">
        <v>24</v>
      </c>
      <c r="AZ5" s="17" t="s">
        <v>35</v>
      </c>
      <c r="BA5" s="17" t="s">
        <v>25</v>
      </c>
      <c r="BB5" s="12" t="s">
        <v>36</v>
      </c>
      <c r="BC5" s="17" t="s">
        <v>26</v>
      </c>
      <c r="BD5" s="17" t="s">
        <v>27</v>
      </c>
      <c r="BE5" s="1" t="s">
        <v>28</v>
      </c>
      <c r="BF5" s="1" t="s">
        <v>29</v>
      </c>
      <c r="BG5" s="1" t="s">
        <v>30</v>
      </c>
    </row>
    <row r="6" spans="1:56" s="1" customFormat="1" ht="8.25">
      <c r="A6" s="11"/>
      <c r="B6" s="12"/>
      <c r="C6" s="13"/>
      <c r="D6" s="13"/>
      <c r="E6" s="30"/>
      <c r="F6" s="27"/>
      <c r="G6" s="27"/>
      <c r="H6" s="27"/>
      <c r="I6" s="27"/>
      <c r="J6" s="27"/>
      <c r="K6" s="27"/>
      <c r="L6" s="27"/>
      <c r="M6" s="12"/>
      <c r="N6" s="12"/>
      <c r="O6" s="12"/>
      <c r="P6" s="12"/>
      <c r="Q6" s="12"/>
      <c r="R6" s="14"/>
      <c r="S6" s="12"/>
      <c r="T6" s="60"/>
      <c r="U6" s="12"/>
      <c r="V6" s="4"/>
      <c r="W6" s="3"/>
      <c r="X6" s="32"/>
      <c r="Y6" s="4"/>
      <c r="Z6" s="3"/>
      <c r="AA6" s="32"/>
      <c r="AB6" s="4"/>
      <c r="AC6" s="3"/>
      <c r="AD6" s="32"/>
      <c r="AE6" s="4"/>
      <c r="AF6" s="3"/>
      <c r="AG6" s="32"/>
      <c r="AH6" s="32"/>
      <c r="AI6" s="32"/>
      <c r="AJ6" s="32"/>
      <c r="AK6" s="32"/>
      <c r="AL6" s="32"/>
      <c r="AM6" s="32"/>
      <c r="AN6" s="15"/>
      <c r="AO6" s="16"/>
      <c r="AP6" s="16"/>
      <c r="AQ6" s="15"/>
      <c r="AR6" s="16"/>
      <c r="AS6" s="16"/>
      <c r="AT6" s="15"/>
      <c r="AU6" s="16"/>
      <c r="AV6" s="16"/>
      <c r="AW6" s="15"/>
      <c r="AX6" s="16"/>
      <c r="AY6" s="16"/>
      <c r="AZ6" s="17"/>
      <c r="BA6" s="17"/>
      <c r="BB6" s="12"/>
      <c r="BC6" s="17"/>
      <c r="BD6" s="17"/>
    </row>
    <row r="7" spans="1:56" s="1" customFormat="1" ht="8.25">
      <c r="A7" s="11"/>
      <c r="B7" s="12"/>
      <c r="C7" s="13"/>
      <c r="D7" s="13"/>
      <c r="E7" s="27"/>
      <c r="F7" s="27"/>
      <c r="G7" s="27"/>
      <c r="H7" s="27"/>
      <c r="I7" s="27"/>
      <c r="J7" s="27"/>
      <c r="K7" s="27"/>
      <c r="L7" s="27"/>
      <c r="M7" s="12"/>
      <c r="N7" s="12"/>
      <c r="O7" s="12"/>
      <c r="P7" s="12"/>
      <c r="Q7" s="12"/>
      <c r="R7" s="14"/>
      <c r="S7" s="12"/>
      <c r="T7" s="61"/>
      <c r="U7" s="12"/>
      <c r="V7" s="4"/>
      <c r="W7" s="3"/>
      <c r="X7" s="32"/>
      <c r="Y7" s="4"/>
      <c r="Z7" s="3"/>
      <c r="AA7" s="32"/>
      <c r="AB7" s="4"/>
      <c r="AC7" s="3"/>
      <c r="AD7" s="32"/>
      <c r="AE7" s="4"/>
      <c r="AF7" s="3"/>
      <c r="AG7" s="32"/>
      <c r="AH7" s="32"/>
      <c r="AI7" s="32"/>
      <c r="AJ7" s="32"/>
      <c r="AK7" s="32"/>
      <c r="AL7" s="32"/>
      <c r="AM7" s="32"/>
      <c r="AN7" s="15"/>
      <c r="AO7" s="16"/>
      <c r="AP7" s="16"/>
      <c r="AQ7" s="15"/>
      <c r="AR7" s="16"/>
      <c r="AS7" s="16"/>
      <c r="AT7" s="15"/>
      <c r="AU7" s="16"/>
      <c r="AV7" s="16"/>
      <c r="AW7" s="15"/>
      <c r="AX7" s="16"/>
      <c r="AY7" s="16"/>
      <c r="AZ7" s="17"/>
      <c r="BA7" s="17"/>
      <c r="BB7" s="12"/>
      <c r="BC7" s="17"/>
      <c r="BD7" s="17"/>
    </row>
    <row r="8" spans="1:59" s="48" customFormat="1" ht="8.25">
      <c r="A8" s="48" t="s">
        <v>37</v>
      </c>
      <c r="B8" s="48">
        <v>245</v>
      </c>
      <c r="C8" s="49" t="s">
        <v>38</v>
      </c>
      <c r="D8" s="49" t="s">
        <v>39</v>
      </c>
      <c r="E8" s="50" t="s">
        <v>154</v>
      </c>
      <c r="F8" s="50">
        <v>60</v>
      </c>
      <c r="G8" s="48">
        <v>413157</v>
      </c>
      <c r="H8" s="48">
        <v>3699855</v>
      </c>
      <c r="I8" s="50">
        <v>121.5</v>
      </c>
      <c r="J8" s="50">
        <v>1</v>
      </c>
      <c r="K8" s="50">
        <v>47</v>
      </c>
      <c r="L8" s="50">
        <v>90</v>
      </c>
      <c r="M8" s="52" t="s">
        <v>40</v>
      </c>
      <c r="N8" s="52" t="s">
        <v>41</v>
      </c>
      <c r="P8" s="52" t="s">
        <v>42</v>
      </c>
      <c r="R8" s="53">
        <v>28200</v>
      </c>
      <c r="S8" s="48">
        <v>21</v>
      </c>
      <c r="T8" s="61" t="s">
        <v>154</v>
      </c>
      <c r="U8" s="48" t="s">
        <v>177</v>
      </c>
      <c r="V8" s="54">
        <v>0.4</v>
      </c>
      <c r="W8" s="54">
        <v>0</v>
      </c>
      <c r="X8" s="55"/>
      <c r="Y8" s="54">
        <v>7.5</v>
      </c>
      <c r="Z8" s="54">
        <v>4.13</v>
      </c>
      <c r="AA8" s="55"/>
      <c r="AB8" s="54">
        <v>0</v>
      </c>
      <c r="AC8" s="54">
        <v>0</v>
      </c>
      <c r="AD8" s="55"/>
      <c r="AE8" s="54">
        <v>167.4</v>
      </c>
      <c r="AF8" s="54">
        <v>0</v>
      </c>
      <c r="AG8" s="55"/>
      <c r="AH8" s="55"/>
      <c r="AI8" s="55"/>
      <c r="AJ8" s="55"/>
      <c r="AK8" s="55"/>
      <c r="AL8" s="55"/>
      <c r="AM8" s="55"/>
      <c r="AQ8" s="48">
        <v>117</v>
      </c>
      <c r="AR8" s="48" t="s">
        <v>43</v>
      </c>
      <c r="AS8" s="48">
        <v>95</v>
      </c>
      <c r="AZ8" s="48" t="s">
        <v>2</v>
      </c>
      <c r="BA8" s="48">
        <v>1987</v>
      </c>
      <c r="BB8" s="48" t="s">
        <v>167</v>
      </c>
      <c r="BC8" s="48">
        <v>33.43667</v>
      </c>
      <c r="BD8" s="48">
        <v>81.935278</v>
      </c>
      <c r="BE8" s="48">
        <v>413157</v>
      </c>
      <c r="BF8" s="48">
        <v>3699855</v>
      </c>
      <c r="BG8" s="48">
        <v>17</v>
      </c>
    </row>
    <row r="9" spans="1:59" s="1" customFormat="1" ht="8.25">
      <c r="A9" s="63" t="s">
        <v>37</v>
      </c>
      <c r="B9" s="63">
        <v>245</v>
      </c>
      <c r="C9" s="64" t="s">
        <v>38</v>
      </c>
      <c r="D9" s="64" t="s">
        <v>39</v>
      </c>
      <c r="E9" s="65"/>
      <c r="F9" s="65"/>
      <c r="G9" s="63">
        <v>413157</v>
      </c>
      <c r="H9" s="63">
        <v>3699855</v>
      </c>
      <c r="I9" s="65"/>
      <c r="J9" s="65"/>
      <c r="K9" s="65"/>
      <c r="L9" s="65"/>
      <c r="M9" s="66" t="s">
        <v>44</v>
      </c>
      <c r="N9" s="66" t="s">
        <v>45</v>
      </c>
      <c r="O9" s="63"/>
      <c r="P9" s="66" t="s">
        <v>46</v>
      </c>
      <c r="Q9" s="63"/>
      <c r="R9" s="67">
        <v>168000</v>
      </c>
      <c r="S9" s="63">
        <v>21</v>
      </c>
      <c r="T9" s="65"/>
      <c r="U9" s="63">
        <v>0</v>
      </c>
      <c r="V9" s="4">
        <v>0.26</v>
      </c>
      <c r="W9" s="4">
        <v>0.26</v>
      </c>
      <c r="X9" s="32"/>
      <c r="Y9" s="4">
        <v>0.02</v>
      </c>
      <c r="Z9" s="4">
        <v>0.02</v>
      </c>
      <c r="AA9" s="32"/>
      <c r="AB9" s="4">
        <v>0.002</v>
      </c>
      <c r="AC9" s="4">
        <v>0.002</v>
      </c>
      <c r="AD9" s="32"/>
      <c r="AE9" s="4">
        <v>0.014</v>
      </c>
      <c r="AF9" s="4">
        <v>0.014</v>
      </c>
      <c r="AG9" s="32"/>
      <c r="AH9" s="32"/>
      <c r="AI9" s="32"/>
      <c r="AJ9" s="32"/>
      <c r="AK9" s="32"/>
      <c r="AL9" s="32"/>
      <c r="AM9" s="32"/>
      <c r="AW9" s="2" t="s">
        <v>47</v>
      </c>
      <c r="AX9" s="1" t="s">
        <v>48</v>
      </c>
      <c r="AY9" s="1">
        <v>90</v>
      </c>
      <c r="AZ9" s="1" t="s">
        <v>1</v>
      </c>
      <c r="BA9" s="1" t="s">
        <v>1</v>
      </c>
      <c r="BB9" s="1" t="s">
        <v>168</v>
      </c>
      <c r="BC9" s="1">
        <v>33.43667</v>
      </c>
      <c r="BD9" s="1">
        <v>81.935278</v>
      </c>
      <c r="BE9" s="58">
        <v>413157</v>
      </c>
      <c r="BF9" s="58">
        <v>3699855</v>
      </c>
      <c r="BG9" s="58">
        <v>17</v>
      </c>
    </row>
    <row r="10" spans="1:59" s="48" customFormat="1" ht="8.25">
      <c r="A10" s="63" t="s">
        <v>37</v>
      </c>
      <c r="B10" s="63">
        <v>245</v>
      </c>
      <c r="C10" s="64" t="s">
        <v>38</v>
      </c>
      <c r="D10" s="64" t="s">
        <v>39</v>
      </c>
      <c r="E10" s="65" t="s">
        <v>155</v>
      </c>
      <c r="F10" s="65">
        <v>280</v>
      </c>
      <c r="G10" s="63">
        <v>413157</v>
      </c>
      <c r="H10" s="63">
        <v>3699855</v>
      </c>
      <c r="I10" s="65">
        <v>123.5</v>
      </c>
      <c r="J10" s="65">
        <v>3</v>
      </c>
      <c r="K10" s="65">
        <v>39</v>
      </c>
      <c r="L10" s="65">
        <v>60</v>
      </c>
      <c r="M10" s="66" t="s">
        <v>49</v>
      </c>
      <c r="N10" s="66" t="s">
        <v>50</v>
      </c>
      <c r="O10" s="63"/>
      <c r="P10" s="66" t="s">
        <v>51</v>
      </c>
      <c r="Q10" s="63"/>
      <c r="R10" s="67" t="s">
        <v>52</v>
      </c>
      <c r="S10" s="63">
        <v>21</v>
      </c>
      <c r="T10" s="65" t="s">
        <v>155</v>
      </c>
      <c r="U10" s="63" t="s">
        <v>177</v>
      </c>
      <c r="V10" s="54">
        <v>0</v>
      </c>
      <c r="W10" s="54">
        <v>0</v>
      </c>
      <c r="X10" s="55"/>
      <c r="Y10" s="54">
        <v>0</v>
      </c>
      <c r="Z10" s="54">
        <v>0</v>
      </c>
      <c r="AA10" s="55"/>
      <c r="AB10" s="54">
        <v>0</v>
      </c>
      <c r="AC10" s="54">
        <v>0</v>
      </c>
      <c r="AD10" s="55"/>
      <c r="AE10" s="54">
        <v>1957.8</v>
      </c>
      <c r="AF10" s="54">
        <v>8.2</v>
      </c>
      <c r="AG10" s="55"/>
      <c r="AH10" s="55"/>
      <c r="AI10" s="55"/>
      <c r="AJ10" s="55"/>
      <c r="AK10" s="55"/>
      <c r="AL10" s="55"/>
      <c r="AM10" s="55"/>
      <c r="AW10" s="48">
        <v>117</v>
      </c>
      <c r="AX10" s="48" t="s">
        <v>53</v>
      </c>
      <c r="AY10" s="48">
        <v>98</v>
      </c>
      <c r="AZ10" s="48" t="s">
        <v>2</v>
      </c>
      <c r="BA10" s="48">
        <v>1989</v>
      </c>
      <c r="BB10" s="48" t="s">
        <v>167</v>
      </c>
      <c r="BC10" s="48">
        <v>33.43667</v>
      </c>
      <c r="BD10" s="48">
        <v>81.935278</v>
      </c>
      <c r="BE10" s="48">
        <v>413157</v>
      </c>
      <c r="BF10" s="48">
        <v>3699855</v>
      </c>
      <c r="BG10" s="48">
        <v>17</v>
      </c>
    </row>
    <row r="11" spans="1:59" s="1" customFormat="1" ht="8.25">
      <c r="A11" s="63" t="s">
        <v>37</v>
      </c>
      <c r="B11" s="63">
        <v>245</v>
      </c>
      <c r="C11" s="64" t="s">
        <v>38</v>
      </c>
      <c r="D11" s="64" t="s">
        <v>39</v>
      </c>
      <c r="E11" s="65" t="s">
        <v>165</v>
      </c>
      <c r="F11" s="65">
        <v>171.2</v>
      </c>
      <c r="G11" s="63">
        <v>413157</v>
      </c>
      <c r="H11" s="63">
        <v>3699855</v>
      </c>
      <c r="I11" s="65">
        <v>122.5</v>
      </c>
      <c r="J11" s="65">
        <v>2</v>
      </c>
      <c r="K11" s="65">
        <v>0.5</v>
      </c>
      <c r="L11" s="65">
        <v>100</v>
      </c>
      <c r="M11" s="66" t="s">
        <v>54</v>
      </c>
      <c r="N11" s="66" t="s">
        <v>50</v>
      </c>
      <c r="O11" s="63"/>
      <c r="P11" s="66" t="s">
        <v>51</v>
      </c>
      <c r="Q11" s="63"/>
      <c r="R11" s="67" t="s">
        <v>52</v>
      </c>
      <c r="S11" s="63">
        <v>21</v>
      </c>
      <c r="T11" s="65" t="s">
        <v>165</v>
      </c>
      <c r="U11" s="63">
        <v>0</v>
      </c>
      <c r="V11" s="4">
        <v>0</v>
      </c>
      <c r="W11" s="4">
        <v>0</v>
      </c>
      <c r="X11" s="32"/>
      <c r="Y11" s="4">
        <v>0</v>
      </c>
      <c r="Z11" s="4">
        <v>0</v>
      </c>
      <c r="AA11" s="32"/>
      <c r="AB11" s="4">
        <v>0</v>
      </c>
      <c r="AC11" s="4">
        <v>0</v>
      </c>
      <c r="AD11" s="32"/>
      <c r="AE11" s="4">
        <v>1571.8</v>
      </c>
      <c r="AF11" s="4">
        <v>8.2</v>
      </c>
      <c r="AG11" s="32"/>
      <c r="AH11" s="32"/>
      <c r="AI11" s="32"/>
      <c r="AJ11" s="32"/>
      <c r="AK11" s="32"/>
      <c r="AL11" s="32"/>
      <c r="AM11" s="32"/>
      <c r="AN11" s="23"/>
      <c r="AO11" s="23"/>
      <c r="AP11" s="23"/>
      <c r="AQ11" s="23"/>
      <c r="AR11" s="23"/>
      <c r="AS11" s="23"/>
      <c r="AT11" s="23"/>
      <c r="AU11" s="23"/>
      <c r="AV11" s="23"/>
      <c r="AW11" s="25" t="s">
        <v>55</v>
      </c>
      <c r="AX11" s="23" t="s">
        <v>56</v>
      </c>
      <c r="AY11" s="23">
        <v>99</v>
      </c>
      <c r="AZ11" s="23" t="s">
        <v>1</v>
      </c>
      <c r="BA11" s="23">
        <v>1976</v>
      </c>
      <c r="BB11" s="23" t="s">
        <v>168</v>
      </c>
      <c r="BC11" s="23">
        <v>33.43667</v>
      </c>
      <c r="BD11" s="23">
        <v>81.935278</v>
      </c>
      <c r="BE11" s="58">
        <v>413157</v>
      </c>
      <c r="BF11" s="58">
        <v>3699855</v>
      </c>
      <c r="BG11" s="58">
        <v>17</v>
      </c>
    </row>
    <row r="12" spans="1:59" s="1" customFormat="1" ht="8.25">
      <c r="A12" s="63" t="s">
        <v>37</v>
      </c>
      <c r="B12" s="63">
        <v>245</v>
      </c>
      <c r="C12" s="64" t="s">
        <v>38</v>
      </c>
      <c r="D12" s="64" t="s">
        <v>39</v>
      </c>
      <c r="E12" s="65" t="s">
        <v>165</v>
      </c>
      <c r="F12" s="65">
        <v>171.2</v>
      </c>
      <c r="G12" s="63">
        <v>413157</v>
      </c>
      <c r="H12" s="63">
        <v>3699855</v>
      </c>
      <c r="I12" s="65">
        <v>122.5</v>
      </c>
      <c r="J12" s="65">
        <v>2</v>
      </c>
      <c r="K12" s="65">
        <v>0.5</v>
      </c>
      <c r="L12" s="65">
        <v>100</v>
      </c>
      <c r="M12" s="66" t="s">
        <v>54</v>
      </c>
      <c r="N12" s="66" t="s">
        <v>50</v>
      </c>
      <c r="O12" s="63"/>
      <c r="P12" s="66" t="s">
        <v>51</v>
      </c>
      <c r="Q12" s="63"/>
      <c r="R12" s="67" t="s">
        <v>52</v>
      </c>
      <c r="S12" s="63">
        <v>21</v>
      </c>
      <c r="T12" s="65" t="s">
        <v>165</v>
      </c>
      <c r="U12" s="63">
        <v>0</v>
      </c>
      <c r="V12" s="26" t="s">
        <v>57</v>
      </c>
      <c r="W12" s="26"/>
      <c r="X12" s="32"/>
      <c r="Y12" s="26"/>
      <c r="Z12" s="26"/>
      <c r="AA12" s="32"/>
      <c r="AB12" s="26"/>
      <c r="AC12" s="26"/>
      <c r="AD12" s="32"/>
      <c r="AE12" s="26"/>
      <c r="AF12" s="26"/>
      <c r="AG12" s="32"/>
      <c r="AH12" s="32"/>
      <c r="AI12" s="32"/>
      <c r="AJ12" s="32"/>
      <c r="AK12" s="32"/>
      <c r="AL12" s="32"/>
      <c r="AM12" s="32"/>
      <c r="AN12" s="23"/>
      <c r="AO12" s="23"/>
      <c r="AP12" s="23"/>
      <c r="AQ12" s="23"/>
      <c r="AR12" s="23"/>
      <c r="AS12" s="23"/>
      <c r="AT12" s="23"/>
      <c r="AU12" s="23"/>
      <c r="AV12" s="23"/>
      <c r="AW12" s="25" t="s">
        <v>55</v>
      </c>
      <c r="AX12" s="23" t="s">
        <v>58</v>
      </c>
      <c r="AY12" s="23">
        <v>99</v>
      </c>
      <c r="AZ12" s="23" t="s">
        <v>1</v>
      </c>
      <c r="BA12" s="23">
        <v>1976</v>
      </c>
      <c r="BB12" s="23" t="s">
        <v>168</v>
      </c>
      <c r="BC12" s="23">
        <v>33.43667</v>
      </c>
      <c r="BD12" s="23">
        <v>81.935278</v>
      </c>
      <c r="BE12" s="58">
        <v>413157</v>
      </c>
      <c r="BF12" s="58">
        <v>3699855</v>
      </c>
      <c r="BG12" s="58">
        <v>17</v>
      </c>
    </row>
    <row r="13" spans="1:59" s="1" customFormat="1" ht="8.25">
      <c r="A13" s="63" t="s">
        <v>37</v>
      </c>
      <c r="B13" s="63">
        <v>245</v>
      </c>
      <c r="C13" s="64" t="s">
        <v>38</v>
      </c>
      <c r="D13" s="64" t="s">
        <v>39</v>
      </c>
      <c r="E13" s="65" t="s">
        <v>165</v>
      </c>
      <c r="F13" s="65">
        <v>171.2</v>
      </c>
      <c r="G13" s="63">
        <v>413157</v>
      </c>
      <c r="H13" s="63">
        <v>3699855</v>
      </c>
      <c r="I13" s="65">
        <v>122.5</v>
      </c>
      <c r="J13" s="65">
        <v>2</v>
      </c>
      <c r="K13" s="65">
        <v>0.5</v>
      </c>
      <c r="L13" s="65">
        <v>100</v>
      </c>
      <c r="M13" s="66" t="s">
        <v>54</v>
      </c>
      <c r="N13" s="66" t="s">
        <v>50</v>
      </c>
      <c r="O13" s="63"/>
      <c r="P13" s="66" t="s">
        <v>51</v>
      </c>
      <c r="Q13" s="63"/>
      <c r="R13" s="67" t="s">
        <v>52</v>
      </c>
      <c r="S13" s="63">
        <v>21</v>
      </c>
      <c r="T13" s="65" t="s">
        <v>165</v>
      </c>
      <c r="U13" s="63">
        <v>0</v>
      </c>
      <c r="V13" s="26" t="s">
        <v>57</v>
      </c>
      <c r="W13" s="26"/>
      <c r="X13" s="32"/>
      <c r="Y13" s="26"/>
      <c r="Z13" s="26"/>
      <c r="AA13" s="32"/>
      <c r="AB13" s="26"/>
      <c r="AC13" s="26"/>
      <c r="AD13" s="32"/>
      <c r="AE13" s="26"/>
      <c r="AF13" s="26"/>
      <c r="AG13" s="32"/>
      <c r="AH13" s="32"/>
      <c r="AI13" s="32"/>
      <c r="AJ13" s="32"/>
      <c r="AK13" s="32"/>
      <c r="AL13" s="32"/>
      <c r="AM13" s="32"/>
      <c r="AN13" s="23"/>
      <c r="AO13" s="23"/>
      <c r="AP13" s="23"/>
      <c r="AQ13" s="23"/>
      <c r="AR13" s="23"/>
      <c r="AS13" s="23"/>
      <c r="AT13" s="23"/>
      <c r="AU13" s="23"/>
      <c r="AV13" s="23"/>
      <c r="AW13" s="23">
        <v>117</v>
      </c>
      <c r="AX13" s="23" t="s">
        <v>53</v>
      </c>
      <c r="AY13" s="23">
        <v>98</v>
      </c>
      <c r="AZ13" s="23" t="s">
        <v>1</v>
      </c>
      <c r="BA13" s="23">
        <v>1976</v>
      </c>
      <c r="BB13" s="23" t="s">
        <v>168</v>
      </c>
      <c r="BC13" s="23">
        <v>33.43667</v>
      </c>
      <c r="BD13" s="23">
        <v>81.935278</v>
      </c>
      <c r="BE13" s="58">
        <v>413157</v>
      </c>
      <c r="BF13" s="58">
        <v>3699855</v>
      </c>
      <c r="BG13" s="58">
        <v>17</v>
      </c>
    </row>
    <row r="14" spans="1:59" s="1" customFormat="1" ht="8.25">
      <c r="A14" s="63" t="s">
        <v>37</v>
      </c>
      <c r="B14" s="63">
        <v>245</v>
      </c>
      <c r="C14" s="64" t="s">
        <v>38</v>
      </c>
      <c r="D14" s="64" t="s">
        <v>39</v>
      </c>
      <c r="E14" s="65"/>
      <c r="F14" s="65"/>
      <c r="G14" s="63">
        <v>413157</v>
      </c>
      <c r="H14" s="63">
        <v>3699855</v>
      </c>
      <c r="I14" s="65"/>
      <c r="J14" s="65"/>
      <c r="K14" s="65"/>
      <c r="L14" s="65"/>
      <c r="M14" s="66" t="s">
        <v>59</v>
      </c>
      <c r="N14" s="66" t="s">
        <v>60</v>
      </c>
      <c r="O14" s="63"/>
      <c r="P14" s="66" t="s">
        <v>61</v>
      </c>
      <c r="Q14" s="63"/>
      <c r="R14" s="67" t="s">
        <v>52</v>
      </c>
      <c r="S14" s="63">
        <v>21</v>
      </c>
      <c r="T14" s="65"/>
      <c r="U14" s="63">
        <v>0</v>
      </c>
      <c r="V14" s="4">
        <v>0</v>
      </c>
      <c r="W14" s="4">
        <v>0</v>
      </c>
      <c r="X14" s="32"/>
      <c r="Y14" s="4">
        <v>0</v>
      </c>
      <c r="Z14" s="4">
        <v>0</v>
      </c>
      <c r="AA14" s="32"/>
      <c r="AB14" s="4">
        <v>0</v>
      </c>
      <c r="AC14" s="4">
        <v>0</v>
      </c>
      <c r="AD14" s="32"/>
      <c r="AE14" s="4">
        <v>56.5</v>
      </c>
      <c r="AF14" s="4">
        <v>31.4</v>
      </c>
      <c r="AG14" s="32"/>
      <c r="AH14" s="32"/>
      <c r="AI14" s="32"/>
      <c r="AJ14" s="32"/>
      <c r="AK14" s="32"/>
      <c r="AL14" s="32"/>
      <c r="AM14" s="32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 t="s">
        <v>1</v>
      </c>
      <c r="BA14" s="23">
        <v>1976</v>
      </c>
      <c r="BB14" s="23" t="s">
        <v>168</v>
      </c>
      <c r="BC14" s="23">
        <v>33.43667</v>
      </c>
      <c r="BD14" s="23">
        <v>81.935278</v>
      </c>
      <c r="BE14" s="58">
        <v>413157</v>
      </c>
      <c r="BF14" s="58">
        <v>3699855</v>
      </c>
      <c r="BG14" s="58">
        <v>17</v>
      </c>
    </row>
    <row r="15" spans="1:59" s="1" customFormat="1" ht="8.25">
      <c r="A15" s="63" t="s">
        <v>37</v>
      </c>
      <c r="B15" s="63">
        <v>245</v>
      </c>
      <c r="C15" s="64" t="s">
        <v>38</v>
      </c>
      <c r="D15" s="64" t="s">
        <v>39</v>
      </c>
      <c r="E15" s="65"/>
      <c r="F15" s="65"/>
      <c r="G15" s="63">
        <v>413157</v>
      </c>
      <c r="H15" s="63">
        <v>3699855</v>
      </c>
      <c r="I15" s="65"/>
      <c r="J15" s="65"/>
      <c r="K15" s="65"/>
      <c r="L15" s="65"/>
      <c r="M15" s="66" t="s">
        <v>62</v>
      </c>
      <c r="N15" s="66" t="s">
        <v>63</v>
      </c>
      <c r="O15" s="63"/>
      <c r="P15" s="66" t="s">
        <v>64</v>
      </c>
      <c r="Q15" s="63"/>
      <c r="R15" s="67" t="s">
        <v>65</v>
      </c>
      <c r="S15" s="63">
        <v>21</v>
      </c>
      <c r="T15" s="65"/>
      <c r="U15" s="63">
        <v>0</v>
      </c>
      <c r="V15" s="4">
        <v>0</v>
      </c>
      <c r="W15" s="4">
        <v>0</v>
      </c>
      <c r="X15" s="32"/>
      <c r="Y15" s="4">
        <v>0</v>
      </c>
      <c r="Z15" s="4">
        <v>0</v>
      </c>
      <c r="AA15" s="32"/>
      <c r="AB15" s="4">
        <v>0</v>
      </c>
      <c r="AC15" s="4">
        <v>0</v>
      </c>
      <c r="AD15" s="32"/>
      <c r="AE15" s="4">
        <v>104.1</v>
      </c>
      <c r="AF15" s="4">
        <v>2.63</v>
      </c>
      <c r="AG15" s="32"/>
      <c r="AH15" s="32"/>
      <c r="AI15" s="32"/>
      <c r="AJ15" s="32"/>
      <c r="AK15" s="32"/>
      <c r="AL15" s="32"/>
      <c r="AM15" s="32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 t="s">
        <v>1</v>
      </c>
      <c r="BA15" s="23">
        <v>1976</v>
      </c>
      <c r="BB15" s="23" t="s">
        <v>168</v>
      </c>
      <c r="BC15" s="23">
        <v>33.43667</v>
      </c>
      <c r="BD15" s="23">
        <v>81.935278</v>
      </c>
      <c r="BE15" s="58">
        <v>413157</v>
      </c>
      <c r="BF15" s="58">
        <v>3699855</v>
      </c>
      <c r="BG15" s="58">
        <v>17</v>
      </c>
    </row>
    <row r="16" spans="1:59" s="1" customFormat="1" ht="8.25">
      <c r="A16" s="1" t="s">
        <v>37</v>
      </c>
      <c r="B16" s="1">
        <v>245</v>
      </c>
      <c r="C16" s="19" t="s">
        <v>38</v>
      </c>
      <c r="D16" s="19" t="s">
        <v>39</v>
      </c>
      <c r="E16" s="27" t="s">
        <v>156</v>
      </c>
      <c r="F16" s="27">
        <v>220</v>
      </c>
      <c r="G16" s="58">
        <v>413157</v>
      </c>
      <c r="H16" s="58">
        <v>3699855</v>
      </c>
      <c r="I16" s="27">
        <v>132.25</v>
      </c>
      <c r="J16" s="27">
        <v>11.75</v>
      </c>
      <c r="K16" s="27">
        <v>49.7</v>
      </c>
      <c r="L16" s="27">
        <v>300</v>
      </c>
      <c r="M16" s="22" t="s">
        <v>66</v>
      </c>
      <c r="N16" s="22" t="s">
        <v>67</v>
      </c>
      <c r="O16" s="22" t="s">
        <v>68</v>
      </c>
      <c r="P16" s="22" t="s">
        <v>69</v>
      </c>
      <c r="Q16" s="22" t="s">
        <v>0</v>
      </c>
      <c r="R16" s="24" t="s">
        <v>70</v>
      </c>
      <c r="S16" s="23">
        <v>21</v>
      </c>
      <c r="T16" s="61" t="s">
        <v>156</v>
      </c>
      <c r="U16" s="23" t="s">
        <v>171</v>
      </c>
      <c r="V16" s="4">
        <v>207.6</v>
      </c>
      <c r="W16" s="4">
        <v>76.18</v>
      </c>
      <c r="X16" s="32">
        <v>0.3</v>
      </c>
      <c r="Y16" s="4">
        <v>5.6</v>
      </c>
      <c r="Z16" s="4">
        <v>2.07</v>
      </c>
      <c r="AA16" s="32">
        <v>0</v>
      </c>
      <c r="AB16" s="4">
        <v>0.4</v>
      </c>
      <c r="AC16" s="4">
        <v>0.16</v>
      </c>
      <c r="AD16" s="32">
        <v>0</v>
      </c>
      <c r="AE16" s="4">
        <v>4.1</v>
      </c>
      <c r="AF16" s="4">
        <v>1.5</v>
      </c>
      <c r="AG16" s="32">
        <v>0</v>
      </c>
      <c r="AH16" s="32">
        <v>0</v>
      </c>
      <c r="AI16" s="32">
        <v>0</v>
      </c>
      <c r="AJ16" s="32">
        <v>0</v>
      </c>
      <c r="AK16" s="32">
        <v>5.6</v>
      </c>
      <c r="AL16" s="45">
        <v>1.92</v>
      </c>
      <c r="AM16" s="32">
        <v>0</v>
      </c>
      <c r="AN16" s="23"/>
      <c r="AO16" s="23"/>
      <c r="AP16" s="23"/>
      <c r="AQ16" s="23"/>
      <c r="AR16" s="23"/>
      <c r="AS16" s="23"/>
      <c r="AT16" s="23"/>
      <c r="AU16" s="23"/>
      <c r="AV16" s="23"/>
      <c r="AW16" s="23">
        <v>132</v>
      </c>
      <c r="AX16" s="23" t="s">
        <v>71</v>
      </c>
      <c r="AY16" s="23">
        <v>98.9</v>
      </c>
      <c r="AZ16" s="23" t="s">
        <v>1</v>
      </c>
      <c r="BA16" s="46">
        <v>23827</v>
      </c>
      <c r="BB16" s="23" t="s">
        <v>168</v>
      </c>
      <c r="BC16" s="23">
        <v>33.43667</v>
      </c>
      <c r="BD16" s="23">
        <v>81.935278</v>
      </c>
      <c r="BE16" s="58">
        <v>413157</v>
      </c>
      <c r="BF16" s="58">
        <v>3699855</v>
      </c>
      <c r="BG16" s="58">
        <v>17</v>
      </c>
    </row>
    <row r="17" spans="1:59" s="1" customFormat="1" ht="8.25">
      <c r="A17" s="1" t="s">
        <v>37</v>
      </c>
      <c r="B17" s="1">
        <v>245</v>
      </c>
      <c r="C17" s="19" t="s">
        <v>38</v>
      </c>
      <c r="D17" s="19" t="s">
        <v>39</v>
      </c>
      <c r="E17" s="27" t="s">
        <v>156</v>
      </c>
      <c r="F17" s="27">
        <v>220</v>
      </c>
      <c r="G17" s="58">
        <v>413157</v>
      </c>
      <c r="H17" s="58">
        <v>3699855</v>
      </c>
      <c r="I17" s="27">
        <v>132.25</v>
      </c>
      <c r="J17" s="27">
        <v>11.75</v>
      </c>
      <c r="K17" s="27">
        <v>49.7</v>
      </c>
      <c r="L17" s="27">
        <v>300</v>
      </c>
      <c r="M17" s="22" t="s">
        <v>66</v>
      </c>
      <c r="N17" s="22" t="s">
        <v>67</v>
      </c>
      <c r="O17" s="22" t="s">
        <v>72</v>
      </c>
      <c r="P17" s="22" t="s">
        <v>73</v>
      </c>
      <c r="Q17" s="22" t="s">
        <v>74</v>
      </c>
      <c r="R17" s="24" t="s">
        <v>70</v>
      </c>
      <c r="S17" s="23">
        <v>21</v>
      </c>
      <c r="T17" s="61" t="s">
        <v>156</v>
      </c>
      <c r="U17" s="23" t="s">
        <v>172</v>
      </c>
      <c r="V17" s="4">
        <v>232.3</v>
      </c>
      <c r="W17" s="4">
        <v>0.85</v>
      </c>
      <c r="X17" s="75">
        <f>(0.4/6)</f>
        <v>0.06666666666666667</v>
      </c>
      <c r="Y17" s="4">
        <v>50</v>
      </c>
      <c r="Z17" s="4">
        <v>0.13</v>
      </c>
      <c r="AA17" s="32">
        <v>0</v>
      </c>
      <c r="AB17" s="4">
        <v>582.1</v>
      </c>
      <c r="AC17" s="4">
        <v>1.19</v>
      </c>
      <c r="AD17" s="75">
        <f>0.9/6</f>
        <v>0.15</v>
      </c>
      <c r="AE17" s="4">
        <v>1.4</v>
      </c>
      <c r="AF17" s="4">
        <v>0.01</v>
      </c>
      <c r="AG17" s="32">
        <v>0</v>
      </c>
      <c r="AH17" s="32">
        <v>0</v>
      </c>
      <c r="AI17" s="32">
        <v>0</v>
      </c>
      <c r="AJ17" s="32">
        <v>0</v>
      </c>
      <c r="AK17" s="32">
        <v>25.7</v>
      </c>
      <c r="AL17" s="45">
        <v>0.4</v>
      </c>
      <c r="AM17" s="32">
        <v>0</v>
      </c>
      <c r="AN17" s="23"/>
      <c r="AO17" s="23"/>
      <c r="AP17" s="23"/>
      <c r="AQ17" s="23"/>
      <c r="AR17" s="23"/>
      <c r="AS17" s="23"/>
      <c r="AT17" s="23"/>
      <c r="AU17" s="23"/>
      <c r="AV17" s="23"/>
      <c r="AW17" s="23">
        <v>132</v>
      </c>
      <c r="AX17" s="23" t="s">
        <v>71</v>
      </c>
      <c r="AY17" s="23">
        <v>98.9</v>
      </c>
      <c r="AZ17" s="23" t="s">
        <v>1</v>
      </c>
      <c r="BA17" s="46">
        <v>23827</v>
      </c>
      <c r="BB17" s="23" t="s">
        <v>168</v>
      </c>
      <c r="BC17" s="23">
        <v>33.43667</v>
      </c>
      <c r="BD17" s="23">
        <v>81.935278</v>
      </c>
      <c r="BE17" s="58">
        <v>413157</v>
      </c>
      <c r="BF17" s="58">
        <v>3699855</v>
      </c>
      <c r="BG17" s="58">
        <v>17</v>
      </c>
    </row>
    <row r="18" spans="1:59" s="1" customFormat="1" ht="8.25">
      <c r="A18" s="1" t="s">
        <v>37</v>
      </c>
      <c r="B18" s="1">
        <v>245</v>
      </c>
      <c r="C18" s="19" t="s">
        <v>38</v>
      </c>
      <c r="D18" s="19" t="s">
        <v>39</v>
      </c>
      <c r="E18" s="27" t="s">
        <v>156</v>
      </c>
      <c r="F18" s="27">
        <v>220</v>
      </c>
      <c r="G18" s="58">
        <v>413157</v>
      </c>
      <c r="H18" s="58">
        <v>3699855</v>
      </c>
      <c r="I18" s="27">
        <v>132.25</v>
      </c>
      <c r="J18" s="27">
        <v>11.75</v>
      </c>
      <c r="K18" s="27">
        <v>49.7</v>
      </c>
      <c r="L18" s="27">
        <v>300</v>
      </c>
      <c r="M18" s="22" t="s">
        <v>66</v>
      </c>
      <c r="N18" s="22" t="s">
        <v>67</v>
      </c>
      <c r="O18" s="22" t="s">
        <v>75</v>
      </c>
      <c r="P18" s="22" t="s">
        <v>76</v>
      </c>
      <c r="Q18" s="22" t="s">
        <v>77</v>
      </c>
      <c r="R18" s="24" t="s">
        <v>78</v>
      </c>
      <c r="S18" s="23">
        <v>21</v>
      </c>
      <c r="T18" s="61" t="s">
        <v>156</v>
      </c>
      <c r="U18" s="23" t="s">
        <v>173</v>
      </c>
      <c r="V18" s="4">
        <v>18.5</v>
      </c>
      <c r="W18" s="4">
        <v>12.14</v>
      </c>
      <c r="X18" s="32">
        <v>0</v>
      </c>
      <c r="Y18" s="4">
        <v>12.2</v>
      </c>
      <c r="Z18" s="4">
        <v>1.01</v>
      </c>
      <c r="AA18" s="32">
        <v>0</v>
      </c>
      <c r="AB18" s="4">
        <v>46.4</v>
      </c>
      <c r="AC18" s="4">
        <v>0</v>
      </c>
      <c r="AD18" s="32">
        <v>0.01</v>
      </c>
      <c r="AE18" s="4">
        <v>0</v>
      </c>
      <c r="AF18" s="4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45">
        <v>0.76</v>
      </c>
      <c r="AM18" s="32">
        <v>0</v>
      </c>
      <c r="AN18" s="23"/>
      <c r="AO18" s="23"/>
      <c r="AP18" s="23"/>
      <c r="AQ18" s="23"/>
      <c r="AR18" s="23"/>
      <c r="AS18" s="23"/>
      <c r="AT18" s="23"/>
      <c r="AU18" s="23"/>
      <c r="AV18" s="23"/>
      <c r="AW18" s="23">
        <v>132</v>
      </c>
      <c r="AX18" s="23" t="s">
        <v>71</v>
      </c>
      <c r="AY18" s="23">
        <v>98.9</v>
      </c>
      <c r="AZ18" s="23" t="s">
        <v>1</v>
      </c>
      <c r="BA18" s="46">
        <v>23827</v>
      </c>
      <c r="BB18" s="23" t="s">
        <v>168</v>
      </c>
      <c r="BC18" s="23">
        <v>33.43667</v>
      </c>
      <c r="BD18" s="23">
        <v>81.935278</v>
      </c>
      <c r="BE18" s="58">
        <v>413157</v>
      </c>
      <c r="BF18" s="58">
        <v>3699855</v>
      </c>
      <c r="BG18" s="58">
        <v>17</v>
      </c>
    </row>
    <row r="19" spans="1:59" s="1" customFormat="1" ht="8.25">
      <c r="A19" s="1" t="s">
        <v>37</v>
      </c>
      <c r="B19" s="1">
        <v>245</v>
      </c>
      <c r="C19" s="19" t="s">
        <v>38</v>
      </c>
      <c r="D19" s="19" t="s">
        <v>39</v>
      </c>
      <c r="E19" s="27" t="s">
        <v>156</v>
      </c>
      <c r="F19" s="27">
        <v>220</v>
      </c>
      <c r="G19" s="58">
        <v>413157</v>
      </c>
      <c r="H19" s="58">
        <v>3699855</v>
      </c>
      <c r="I19" s="27">
        <v>132.25</v>
      </c>
      <c r="J19" s="27">
        <v>11.75</v>
      </c>
      <c r="K19" s="27">
        <v>49.7</v>
      </c>
      <c r="L19" s="27">
        <v>300</v>
      </c>
      <c r="M19" s="22" t="s">
        <v>79</v>
      </c>
      <c r="N19" s="22" t="s">
        <v>80</v>
      </c>
      <c r="O19" s="22" t="s">
        <v>68</v>
      </c>
      <c r="P19" s="22" t="s">
        <v>69</v>
      </c>
      <c r="Q19" s="22" t="s">
        <v>0</v>
      </c>
      <c r="R19" s="24" t="s">
        <v>81</v>
      </c>
      <c r="S19" s="23">
        <v>21</v>
      </c>
      <c r="T19" s="61" t="s">
        <v>156</v>
      </c>
      <c r="U19" s="23" t="s">
        <v>176</v>
      </c>
      <c r="V19" s="4">
        <v>453.8</v>
      </c>
      <c r="W19" s="4">
        <v>135.75</v>
      </c>
      <c r="X19" s="32">
        <v>0.6</v>
      </c>
      <c r="Y19" s="4">
        <v>12.3</v>
      </c>
      <c r="Z19" s="4">
        <v>3.68</v>
      </c>
      <c r="AA19" s="32">
        <v>0</v>
      </c>
      <c r="AB19" s="4">
        <v>1</v>
      </c>
      <c r="AC19" s="4">
        <v>0.29</v>
      </c>
      <c r="AD19" s="32">
        <v>0</v>
      </c>
      <c r="AE19" s="4">
        <v>8.9</v>
      </c>
      <c r="AF19" s="4">
        <v>2.67</v>
      </c>
      <c r="AG19" s="32">
        <v>0</v>
      </c>
      <c r="AH19" s="32">
        <v>0</v>
      </c>
      <c r="AI19" s="32">
        <v>0</v>
      </c>
      <c r="AJ19" s="32">
        <v>0</v>
      </c>
      <c r="AK19" s="32">
        <v>56.2</v>
      </c>
      <c r="AL19" s="45">
        <v>3.4</v>
      </c>
      <c r="AM19" s="32">
        <v>0</v>
      </c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 t="s">
        <v>1</v>
      </c>
      <c r="BA19" s="46">
        <v>26162</v>
      </c>
      <c r="BB19" s="23" t="s">
        <v>168</v>
      </c>
      <c r="BC19" s="23">
        <v>33.43667</v>
      </c>
      <c r="BD19" s="23">
        <v>81.935278</v>
      </c>
      <c r="BE19" s="58">
        <v>413157</v>
      </c>
      <c r="BF19" s="58">
        <v>3699855</v>
      </c>
      <c r="BG19" s="58">
        <v>17</v>
      </c>
    </row>
    <row r="20" spans="1:59" s="1" customFormat="1" ht="8.25">
      <c r="A20" s="1" t="s">
        <v>37</v>
      </c>
      <c r="B20" s="1">
        <v>245</v>
      </c>
      <c r="C20" s="19" t="s">
        <v>38</v>
      </c>
      <c r="D20" s="19" t="s">
        <v>39</v>
      </c>
      <c r="E20" s="27" t="s">
        <v>156</v>
      </c>
      <c r="F20" s="27">
        <v>220</v>
      </c>
      <c r="G20" s="58">
        <v>413157</v>
      </c>
      <c r="H20" s="58">
        <v>3699855</v>
      </c>
      <c r="I20" s="27">
        <v>132.25</v>
      </c>
      <c r="J20" s="27">
        <v>11.75</v>
      </c>
      <c r="K20" s="27">
        <v>49.7</v>
      </c>
      <c r="L20" s="27">
        <v>300</v>
      </c>
      <c r="M20" s="22" t="s">
        <v>79</v>
      </c>
      <c r="N20" s="22" t="s">
        <v>80</v>
      </c>
      <c r="O20" s="22" t="s">
        <v>72</v>
      </c>
      <c r="P20" s="22" t="s">
        <v>73</v>
      </c>
      <c r="Q20" s="22" t="s">
        <v>74</v>
      </c>
      <c r="R20" s="24" t="s">
        <v>81</v>
      </c>
      <c r="S20" s="23">
        <v>21</v>
      </c>
      <c r="T20" s="61" t="s">
        <v>156</v>
      </c>
      <c r="U20" s="23" t="s">
        <v>178</v>
      </c>
      <c r="V20" s="4">
        <v>507.8</v>
      </c>
      <c r="W20" s="4">
        <v>3.53</v>
      </c>
      <c r="X20" s="75">
        <f>0.7/13</f>
        <v>0.05384615384615384</v>
      </c>
      <c r="Y20" s="4">
        <v>109</v>
      </c>
      <c r="Z20" s="4">
        <v>0.45</v>
      </c>
      <c r="AA20" s="32">
        <v>0</v>
      </c>
      <c r="AB20" s="4">
        <v>1272.2</v>
      </c>
      <c r="AC20" s="4">
        <v>3.89</v>
      </c>
      <c r="AD20" s="75">
        <f>1.7/13</f>
        <v>0.13076923076923078</v>
      </c>
      <c r="AE20" s="4">
        <v>3</v>
      </c>
      <c r="AF20" s="4">
        <v>0.02</v>
      </c>
      <c r="AG20" s="32">
        <v>0</v>
      </c>
      <c r="AH20" s="32">
        <v>0</v>
      </c>
      <c r="AI20" s="32">
        <v>0</v>
      </c>
      <c r="AJ20" s="32">
        <v>0</v>
      </c>
      <c r="AK20" s="32">
        <v>12.3</v>
      </c>
      <c r="AL20" s="45">
        <v>3.08</v>
      </c>
      <c r="AM20" s="75">
        <f>0.1/13</f>
        <v>0.007692307692307693</v>
      </c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 t="s">
        <v>1</v>
      </c>
      <c r="BA20" s="46">
        <v>26162</v>
      </c>
      <c r="BB20" s="23" t="s">
        <v>168</v>
      </c>
      <c r="BC20" s="23">
        <v>33.43667</v>
      </c>
      <c r="BD20" s="23">
        <v>81.935278</v>
      </c>
      <c r="BE20" s="58">
        <v>413157</v>
      </c>
      <c r="BF20" s="58">
        <v>3699855</v>
      </c>
      <c r="BG20" s="58">
        <v>17</v>
      </c>
    </row>
    <row r="21" spans="1:59" s="1" customFormat="1" ht="8.25">
      <c r="A21" s="1" t="s">
        <v>37</v>
      </c>
      <c r="B21" s="1">
        <v>245</v>
      </c>
      <c r="C21" s="19" t="s">
        <v>38</v>
      </c>
      <c r="D21" s="19" t="s">
        <v>39</v>
      </c>
      <c r="E21" s="27" t="s">
        <v>156</v>
      </c>
      <c r="F21" s="27">
        <v>220</v>
      </c>
      <c r="G21" s="58">
        <v>413157</v>
      </c>
      <c r="H21" s="58">
        <v>3699855</v>
      </c>
      <c r="I21" s="27">
        <v>132.25</v>
      </c>
      <c r="J21" s="27">
        <v>11.75</v>
      </c>
      <c r="K21" s="27">
        <v>49.7</v>
      </c>
      <c r="L21" s="27">
        <v>300</v>
      </c>
      <c r="M21" s="22" t="s">
        <v>79</v>
      </c>
      <c r="N21" s="22" t="s">
        <v>80</v>
      </c>
      <c r="O21" s="22" t="s">
        <v>75</v>
      </c>
      <c r="P21" s="22" t="s">
        <v>76</v>
      </c>
      <c r="Q21" s="22" t="s">
        <v>77</v>
      </c>
      <c r="R21" s="24" t="s">
        <v>82</v>
      </c>
      <c r="S21" s="23">
        <v>21</v>
      </c>
      <c r="T21" s="61" t="s">
        <v>156</v>
      </c>
      <c r="U21" s="23" t="s">
        <v>174</v>
      </c>
      <c r="V21" s="4">
        <v>18.5</v>
      </c>
      <c r="W21" s="4">
        <v>7.98</v>
      </c>
      <c r="X21" s="32">
        <v>0</v>
      </c>
      <c r="Y21" s="4">
        <v>4</v>
      </c>
      <c r="Z21" s="4">
        <v>0.67</v>
      </c>
      <c r="AA21" s="32">
        <v>0</v>
      </c>
      <c r="AB21" s="4">
        <v>46.4</v>
      </c>
      <c r="AC21" s="4">
        <v>0</v>
      </c>
      <c r="AD21" s="32">
        <v>0.1</v>
      </c>
      <c r="AE21" s="4">
        <v>0.1</v>
      </c>
      <c r="AF21" s="4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8.3</v>
      </c>
      <c r="AL21" s="45">
        <v>1.24</v>
      </c>
      <c r="AM21" s="32">
        <v>0</v>
      </c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 t="s">
        <v>1</v>
      </c>
      <c r="BA21" s="46">
        <v>26162</v>
      </c>
      <c r="BB21" s="23" t="s">
        <v>168</v>
      </c>
      <c r="BC21" s="23">
        <v>33.43667</v>
      </c>
      <c r="BD21" s="23">
        <v>81.935278</v>
      </c>
      <c r="BE21" s="58">
        <v>413157</v>
      </c>
      <c r="BF21" s="58">
        <v>3699855</v>
      </c>
      <c r="BG21" s="58">
        <v>17</v>
      </c>
    </row>
    <row r="22" spans="1:59" s="1" customFormat="1" ht="8.25">
      <c r="A22" s="1" t="s">
        <v>37</v>
      </c>
      <c r="B22" s="1">
        <v>245</v>
      </c>
      <c r="C22" s="19" t="s">
        <v>38</v>
      </c>
      <c r="D22" s="19" t="s">
        <v>39</v>
      </c>
      <c r="E22" s="27" t="s">
        <v>156</v>
      </c>
      <c r="F22" s="27">
        <v>220</v>
      </c>
      <c r="G22" s="58">
        <v>413157</v>
      </c>
      <c r="H22" s="58">
        <v>3699855</v>
      </c>
      <c r="I22" s="27">
        <v>132.25</v>
      </c>
      <c r="J22" s="27">
        <v>11.75</v>
      </c>
      <c r="K22" s="27">
        <v>49.7</v>
      </c>
      <c r="L22" s="27">
        <v>300</v>
      </c>
      <c r="M22" s="22" t="s">
        <v>79</v>
      </c>
      <c r="N22" s="22" t="s">
        <v>80</v>
      </c>
      <c r="O22" s="22" t="s">
        <v>83</v>
      </c>
      <c r="P22" s="22" t="s">
        <v>84</v>
      </c>
      <c r="Q22" s="22" t="s">
        <v>85</v>
      </c>
      <c r="R22" s="24" t="s">
        <v>86</v>
      </c>
      <c r="S22" s="23">
        <v>21</v>
      </c>
      <c r="T22" s="61" t="s">
        <v>156</v>
      </c>
      <c r="U22" s="23" t="s">
        <v>175</v>
      </c>
      <c r="V22" s="4">
        <v>306.6</v>
      </c>
      <c r="W22" s="4">
        <v>48.79</v>
      </c>
      <c r="X22" s="32">
        <v>0.4</v>
      </c>
      <c r="Y22" s="4">
        <v>8.3</v>
      </c>
      <c r="Z22" s="4">
        <v>1.32</v>
      </c>
      <c r="AA22" s="32">
        <v>0</v>
      </c>
      <c r="AB22" s="4">
        <v>0.7</v>
      </c>
      <c r="AC22" s="4">
        <v>0.1</v>
      </c>
      <c r="AD22" s="32">
        <v>0</v>
      </c>
      <c r="AE22" s="4">
        <v>6</v>
      </c>
      <c r="AF22" s="4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2</v>
      </c>
      <c r="AL22" s="45">
        <v>1.5</v>
      </c>
      <c r="AM22" s="32">
        <v>0</v>
      </c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 t="s">
        <v>1</v>
      </c>
      <c r="BA22" s="46">
        <v>26162</v>
      </c>
      <c r="BB22" s="23" t="s">
        <v>168</v>
      </c>
      <c r="BC22" s="23">
        <v>33.43667</v>
      </c>
      <c r="BD22" s="23">
        <v>81.935278</v>
      </c>
      <c r="BE22" s="58">
        <v>413157</v>
      </c>
      <c r="BF22" s="58">
        <v>3699855</v>
      </c>
      <c r="BG22" s="58">
        <v>17</v>
      </c>
    </row>
    <row r="23" spans="1:59" s="1" customFormat="1" ht="8.25">
      <c r="A23" s="63" t="s">
        <v>37</v>
      </c>
      <c r="B23" s="63">
        <v>245</v>
      </c>
      <c r="C23" s="64" t="s">
        <v>38</v>
      </c>
      <c r="D23" s="64" t="s">
        <v>39</v>
      </c>
      <c r="E23" s="65" t="s">
        <v>166</v>
      </c>
      <c r="F23" s="65">
        <v>80</v>
      </c>
      <c r="G23" s="63">
        <v>413157</v>
      </c>
      <c r="H23" s="63">
        <v>3699855</v>
      </c>
      <c r="I23" s="65">
        <v>124</v>
      </c>
      <c r="J23" s="65">
        <v>3.5</v>
      </c>
      <c r="K23" s="65">
        <v>24</v>
      </c>
      <c r="L23" s="65">
        <v>350</v>
      </c>
      <c r="M23" s="66" t="s">
        <v>87</v>
      </c>
      <c r="N23" s="66" t="s">
        <v>88</v>
      </c>
      <c r="O23" s="66" t="s">
        <v>68</v>
      </c>
      <c r="P23" s="66" t="s">
        <v>89</v>
      </c>
      <c r="Q23" s="66" t="s">
        <v>0</v>
      </c>
      <c r="R23" s="67" t="s">
        <v>90</v>
      </c>
      <c r="S23" s="63">
        <v>21</v>
      </c>
      <c r="T23" s="65" t="s">
        <v>166</v>
      </c>
      <c r="U23" s="63"/>
      <c r="V23" s="4">
        <v>13.7</v>
      </c>
      <c r="W23" s="4">
        <v>31.29</v>
      </c>
      <c r="X23" s="32">
        <v>0</v>
      </c>
      <c r="Y23" s="4">
        <v>2.1</v>
      </c>
      <c r="Z23" s="4">
        <v>2.38</v>
      </c>
      <c r="AA23" s="32">
        <v>0</v>
      </c>
      <c r="AB23" s="4">
        <v>3</v>
      </c>
      <c r="AC23" s="4">
        <v>0.16</v>
      </c>
      <c r="AD23" s="32">
        <v>0</v>
      </c>
      <c r="AE23" s="4">
        <v>1.5</v>
      </c>
      <c r="AF23" s="4">
        <v>1.72</v>
      </c>
      <c r="AG23" s="32">
        <v>0</v>
      </c>
      <c r="AH23" s="32">
        <v>0</v>
      </c>
      <c r="AI23" s="32">
        <v>0</v>
      </c>
      <c r="AJ23" s="32">
        <v>0</v>
      </c>
      <c r="AK23" s="32">
        <v>2.1</v>
      </c>
      <c r="AL23" s="45">
        <v>2</v>
      </c>
      <c r="AM23" s="32">
        <v>0</v>
      </c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 t="s">
        <v>1</v>
      </c>
      <c r="BA23" s="23">
        <v>1971</v>
      </c>
      <c r="BB23" s="23" t="s">
        <v>168</v>
      </c>
      <c r="BC23" s="23">
        <v>33.43667</v>
      </c>
      <c r="BD23" s="23">
        <v>81.935278</v>
      </c>
      <c r="BE23" s="58">
        <v>413157</v>
      </c>
      <c r="BF23" s="58">
        <v>3699855</v>
      </c>
      <c r="BG23" s="58">
        <v>17</v>
      </c>
    </row>
    <row r="24" spans="1:59" s="1" customFormat="1" ht="8.25">
      <c r="A24" s="63" t="s">
        <v>37</v>
      </c>
      <c r="B24" s="63">
        <v>245</v>
      </c>
      <c r="C24" s="64" t="s">
        <v>38</v>
      </c>
      <c r="D24" s="64" t="s">
        <v>39</v>
      </c>
      <c r="E24" s="65" t="s">
        <v>166</v>
      </c>
      <c r="F24" s="65">
        <v>80</v>
      </c>
      <c r="G24" s="63">
        <v>413157</v>
      </c>
      <c r="H24" s="63">
        <v>3699855</v>
      </c>
      <c r="I24" s="65">
        <v>124</v>
      </c>
      <c r="J24" s="65">
        <v>3.5</v>
      </c>
      <c r="K24" s="65">
        <v>24</v>
      </c>
      <c r="L24" s="65">
        <v>350</v>
      </c>
      <c r="M24" s="66" t="s">
        <v>87</v>
      </c>
      <c r="N24" s="66" t="s">
        <v>88</v>
      </c>
      <c r="O24" s="66" t="s">
        <v>72</v>
      </c>
      <c r="P24" s="66" t="s">
        <v>46</v>
      </c>
      <c r="Q24" s="66" t="s">
        <v>74</v>
      </c>
      <c r="R24" s="67" t="s">
        <v>90</v>
      </c>
      <c r="S24" s="63">
        <v>21</v>
      </c>
      <c r="T24" s="65" t="s">
        <v>166</v>
      </c>
      <c r="U24" s="63"/>
      <c r="V24" s="4">
        <v>1</v>
      </c>
      <c r="W24" s="4">
        <v>0.11</v>
      </c>
      <c r="X24" s="32">
        <v>0</v>
      </c>
      <c r="Y24" s="4">
        <v>0</v>
      </c>
      <c r="Z24" s="4">
        <v>0.01</v>
      </c>
      <c r="AA24" s="32">
        <v>0</v>
      </c>
      <c r="AB24" s="4">
        <v>1</v>
      </c>
      <c r="AC24" s="4">
        <v>0.14</v>
      </c>
      <c r="AD24" s="32">
        <v>0</v>
      </c>
      <c r="AE24" s="4">
        <v>0</v>
      </c>
      <c r="AF24" s="4">
        <v>0</v>
      </c>
      <c r="AG24" s="32">
        <v>0</v>
      </c>
      <c r="AH24" s="32">
        <v>0</v>
      </c>
      <c r="AI24" s="32">
        <v>0</v>
      </c>
      <c r="AJ24" s="32">
        <v>0</v>
      </c>
      <c r="AK24" s="32"/>
      <c r="AL24" s="45">
        <v>0</v>
      </c>
      <c r="AM24" s="32">
        <v>0</v>
      </c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 t="s">
        <v>1</v>
      </c>
      <c r="BA24" s="23">
        <v>1971</v>
      </c>
      <c r="BB24" s="23" t="s">
        <v>168</v>
      </c>
      <c r="BC24" s="23">
        <v>33.43667</v>
      </c>
      <c r="BD24" s="23">
        <v>81.935278</v>
      </c>
      <c r="BE24" s="58">
        <v>413157</v>
      </c>
      <c r="BF24" s="58">
        <v>3699855</v>
      </c>
      <c r="BG24" s="58">
        <v>17</v>
      </c>
    </row>
    <row r="25" spans="1:59" s="1" customFormat="1" ht="8.25">
      <c r="A25" s="1" t="s">
        <v>37</v>
      </c>
      <c r="B25" s="1">
        <v>245</v>
      </c>
      <c r="C25" s="19" t="s">
        <v>38</v>
      </c>
      <c r="D25" s="19" t="s">
        <v>39</v>
      </c>
      <c r="E25" s="27" t="s">
        <v>156</v>
      </c>
      <c r="F25" s="27">
        <v>220</v>
      </c>
      <c r="G25" s="58">
        <v>413157</v>
      </c>
      <c r="H25" s="58">
        <v>3699855</v>
      </c>
      <c r="I25" s="27">
        <v>132.25</v>
      </c>
      <c r="J25" s="27">
        <v>11.75</v>
      </c>
      <c r="K25" s="27">
        <v>49.7</v>
      </c>
      <c r="L25" s="27">
        <v>300</v>
      </c>
      <c r="M25" s="22" t="s">
        <v>91</v>
      </c>
      <c r="N25" s="22" t="s">
        <v>92</v>
      </c>
      <c r="O25" s="22" t="s">
        <v>68</v>
      </c>
      <c r="P25" s="22" t="s">
        <v>69</v>
      </c>
      <c r="Q25" s="22" t="s">
        <v>0</v>
      </c>
      <c r="R25" s="24" t="s">
        <v>93</v>
      </c>
      <c r="S25" s="23">
        <v>21</v>
      </c>
      <c r="T25" s="61" t="s">
        <v>156</v>
      </c>
      <c r="U25" s="23" t="s">
        <v>176</v>
      </c>
      <c r="V25" s="4">
        <v>471.3</v>
      </c>
      <c r="W25" s="4">
        <v>130.13</v>
      </c>
      <c r="X25" s="32">
        <v>0.6</v>
      </c>
      <c r="Y25" s="4">
        <v>17.9</v>
      </c>
      <c r="Z25" s="4">
        <v>9.7</v>
      </c>
      <c r="AA25" s="32">
        <v>0</v>
      </c>
      <c r="AB25" s="4">
        <v>1.4</v>
      </c>
      <c r="AC25" s="4">
        <v>0.77</v>
      </c>
      <c r="AD25" s="32">
        <v>0</v>
      </c>
      <c r="AE25" s="4">
        <v>13</v>
      </c>
      <c r="AF25" s="4">
        <v>7.02</v>
      </c>
      <c r="AG25" s="32">
        <v>0</v>
      </c>
      <c r="AH25" s="32">
        <v>0</v>
      </c>
      <c r="AI25" s="32">
        <v>0</v>
      </c>
      <c r="AJ25" s="32">
        <v>0</v>
      </c>
      <c r="AK25" s="32">
        <v>17.9</v>
      </c>
      <c r="AL25" s="45">
        <v>9.26</v>
      </c>
      <c r="AM25" s="32">
        <v>0</v>
      </c>
      <c r="AN25" s="24" t="s">
        <v>94</v>
      </c>
      <c r="AO25" s="23" t="s">
        <v>95</v>
      </c>
      <c r="AP25" s="4">
        <v>50</v>
      </c>
      <c r="AQ25" s="23"/>
      <c r="AR25" s="23"/>
      <c r="AS25" s="23"/>
      <c r="AT25" s="23"/>
      <c r="AU25" s="23"/>
      <c r="AV25" s="23"/>
      <c r="AW25" s="23"/>
      <c r="AX25" s="23"/>
      <c r="AY25" s="23"/>
      <c r="AZ25" s="23" t="s">
        <v>1</v>
      </c>
      <c r="BA25" s="46">
        <v>27950</v>
      </c>
      <c r="BB25" s="23" t="s">
        <v>168</v>
      </c>
      <c r="BC25" s="23">
        <v>33.43667</v>
      </c>
      <c r="BD25" s="23">
        <v>81.935278</v>
      </c>
      <c r="BE25" s="58">
        <v>413157</v>
      </c>
      <c r="BF25" s="58">
        <v>3699855</v>
      </c>
      <c r="BG25" s="58">
        <v>17</v>
      </c>
    </row>
    <row r="26" spans="1:59" s="1" customFormat="1" ht="8.25">
      <c r="A26" s="1" t="s">
        <v>37</v>
      </c>
      <c r="B26" s="1">
        <v>245</v>
      </c>
      <c r="C26" s="19" t="s">
        <v>38</v>
      </c>
      <c r="D26" s="19" t="s">
        <v>39</v>
      </c>
      <c r="E26" s="27" t="s">
        <v>156</v>
      </c>
      <c r="F26" s="27">
        <v>220</v>
      </c>
      <c r="G26" s="58">
        <v>413157</v>
      </c>
      <c r="H26" s="58">
        <v>3699855</v>
      </c>
      <c r="I26" s="27">
        <v>132.25</v>
      </c>
      <c r="J26" s="27">
        <v>11.75</v>
      </c>
      <c r="K26" s="27">
        <v>49.7</v>
      </c>
      <c r="L26" s="27">
        <v>300</v>
      </c>
      <c r="M26" s="22" t="s">
        <v>91</v>
      </c>
      <c r="N26" s="22" t="s">
        <v>92</v>
      </c>
      <c r="O26" s="22" t="s">
        <v>72</v>
      </c>
      <c r="P26" s="22" t="s">
        <v>73</v>
      </c>
      <c r="Q26" s="22" t="s">
        <v>74</v>
      </c>
      <c r="R26" s="24" t="s">
        <v>93</v>
      </c>
      <c r="S26" s="23">
        <v>21</v>
      </c>
      <c r="T26" s="61" t="s">
        <v>156</v>
      </c>
      <c r="U26" s="23" t="s">
        <v>174</v>
      </c>
      <c r="V26" s="4">
        <v>19.4</v>
      </c>
      <c r="W26" s="4">
        <v>1.55</v>
      </c>
      <c r="X26" s="32">
        <v>0</v>
      </c>
      <c r="Y26" s="4">
        <v>6.5</v>
      </c>
      <c r="Z26" s="4">
        <v>0.59</v>
      </c>
      <c r="AA26" s="32">
        <v>0</v>
      </c>
      <c r="AB26" s="4">
        <v>50.7</v>
      </c>
      <c r="AC26" s="4">
        <v>8.4</v>
      </c>
      <c r="AD26" s="75">
        <f>0.1/7</f>
        <v>0.014285714285714287</v>
      </c>
      <c r="AE26" s="4">
        <v>0.1</v>
      </c>
      <c r="AF26" s="4">
        <v>0.03</v>
      </c>
      <c r="AG26" s="32">
        <v>0</v>
      </c>
      <c r="AH26" s="32">
        <v>0</v>
      </c>
      <c r="AI26" s="32">
        <v>0</v>
      </c>
      <c r="AJ26" s="32">
        <v>0</v>
      </c>
      <c r="AK26" s="32">
        <v>2.2</v>
      </c>
      <c r="AL26" s="45">
        <v>0.33</v>
      </c>
      <c r="AM26" s="32">
        <v>0</v>
      </c>
      <c r="AN26" s="24" t="s">
        <v>94</v>
      </c>
      <c r="AO26" s="23" t="s">
        <v>95</v>
      </c>
      <c r="AP26" s="4">
        <v>50</v>
      </c>
      <c r="AQ26" s="23"/>
      <c r="AR26" s="23"/>
      <c r="AS26" s="23"/>
      <c r="AT26" s="23"/>
      <c r="AU26" s="23"/>
      <c r="AV26" s="23"/>
      <c r="AW26" s="23"/>
      <c r="AX26" s="23"/>
      <c r="AY26" s="23"/>
      <c r="AZ26" s="23" t="s">
        <v>1</v>
      </c>
      <c r="BA26" s="46">
        <v>27950</v>
      </c>
      <c r="BB26" s="23" t="s">
        <v>168</v>
      </c>
      <c r="BC26" s="23">
        <v>33.43667</v>
      </c>
      <c r="BD26" s="23">
        <v>81.935278</v>
      </c>
      <c r="BE26" s="58">
        <v>413157</v>
      </c>
      <c r="BF26" s="58">
        <v>3699855</v>
      </c>
      <c r="BG26" s="58">
        <v>17</v>
      </c>
    </row>
    <row r="27" spans="1:59" s="1" customFormat="1" ht="8.25">
      <c r="A27" s="1" t="s">
        <v>37</v>
      </c>
      <c r="B27" s="1">
        <v>245</v>
      </c>
      <c r="C27" s="19" t="s">
        <v>38</v>
      </c>
      <c r="D27" s="19" t="s">
        <v>39</v>
      </c>
      <c r="E27" s="27" t="s">
        <v>156</v>
      </c>
      <c r="F27" s="31">
        <v>220</v>
      </c>
      <c r="G27" s="58">
        <v>413157</v>
      </c>
      <c r="H27" s="58">
        <v>3699855</v>
      </c>
      <c r="I27" s="27">
        <v>132.25</v>
      </c>
      <c r="J27" s="27">
        <v>11.75</v>
      </c>
      <c r="K27" s="27">
        <v>49.7</v>
      </c>
      <c r="L27" s="27">
        <v>300</v>
      </c>
      <c r="M27" s="22" t="s">
        <v>91</v>
      </c>
      <c r="N27" s="22" t="s">
        <v>92</v>
      </c>
      <c r="O27" s="22" t="s">
        <v>83</v>
      </c>
      <c r="P27" s="22" t="s">
        <v>84</v>
      </c>
      <c r="Q27" s="22" t="s">
        <v>85</v>
      </c>
      <c r="R27" s="24" t="s">
        <v>96</v>
      </c>
      <c r="S27" s="23">
        <v>21</v>
      </c>
      <c r="T27" s="61" t="s">
        <v>156</v>
      </c>
      <c r="U27" s="23" t="s">
        <v>176</v>
      </c>
      <c r="V27" s="4">
        <v>408.8</v>
      </c>
      <c r="W27" s="4">
        <v>34.03</v>
      </c>
      <c r="X27" s="32">
        <v>0.6</v>
      </c>
      <c r="Y27" s="4">
        <v>11.1</v>
      </c>
      <c r="Z27" s="4">
        <v>2.54</v>
      </c>
      <c r="AA27" s="32">
        <v>0</v>
      </c>
      <c r="AB27" s="4">
        <v>0.9</v>
      </c>
      <c r="AC27" s="4">
        <v>0.2</v>
      </c>
      <c r="AD27" s="32">
        <v>0</v>
      </c>
      <c r="AE27" s="4">
        <v>8</v>
      </c>
      <c r="AF27" s="4">
        <v>1.83</v>
      </c>
      <c r="AG27" s="32">
        <v>0</v>
      </c>
      <c r="AH27" s="32">
        <v>0</v>
      </c>
      <c r="AI27" s="32">
        <v>0</v>
      </c>
      <c r="AJ27" s="32">
        <v>0</v>
      </c>
      <c r="AK27" s="32">
        <v>11.1</v>
      </c>
      <c r="AL27" s="45">
        <v>1.72</v>
      </c>
      <c r="AM27" s="32">
        <v>0</v>
      </c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 t="s">
        <v>1</v>
      </c>
      <c r="BA27" s="46">
        <v>27950</v>
      </c>
      <c r="BB27" s="23" t="s">
        <v>168</v>
      </c>
      <c r="BC27" s="23">
        <v>33.43667</v>
      </c>
      <c r="BD27" s="23">
        <v>81.935278</v>
      </c>
      <c r="BE27" s="58">
        <v>413157</v>
      </c>
      <c r="BF27" s="58">
        <v>3699855</v>
      </c>
      <c r="BG27" s="58">
        <v>17</v>
      </c>
    </row>
    <row r="28" spans="1:59" s="48" customFormat="1" ht="8.25">
      <c r="A28" s="48" t="s">
        <v>37</v>
      </c>
      <c r="B28" s="48">
        <v>245</v>
      </c>
      <c r="C28" s="49" t="s">
        <v>38</v>
      </c>
      <c r="D28" s="49" t="s">
        <v>39</v>
      </c>
      <c r="E28" s="50" t="s">
        <v>156</v>
      </c>
      <c r="F28" s="50">
        <v>220</v>
      </c>
      <c r="G28" s="48">
        <v>413157</v>
      </c>
      <c r="H28" s="48">
        <v>3699855</v>
      </c>
      <c r="I28" s="50">
        <v>132.25</v>
      </c>
      <c r="J28" s="50">
        <v>11.75</v>
      </c>
      <c r="K28" s="50">
        <v>49.7</v>
      </c>
      <c r="L28" s="50">
        <v>300</v>
      </c>
      <c r="M28" s="52" t="s">
        <v>97</v>
      </c>
      <c r="N28" s="52" t="s">
        <v>98</v>
      </c>
      <c r="O28" s="52" t="s">
        <v>75</v>
      </c>
      <c r="P28" s="52" t="s">
        <v>76</v>
      </c>
      <c r="Q28" s="52" t="s">
        <v>77</v>
      </c>
      <c r="R28" s="53" t="s">
        <v>99</v>
      </c>
      <c r="S28" s="48">
        <v>21</v>
      </c>
      <c r="T28" s="50" t="s">
        <v>156</v>
      </c>
      <c r="V28" s="54">
        <v>18.5</v>
      </c>
      <c r="W28" s="54">
        <v>0</v>
      </c>
      <c r="X28" s="55">
        <v>0</v>
      </c>
      <c r="Y28" s="54">
        <v>4</v>
      </c>
      <c r="Z28" s="54">
        <v>0</v>
      </c>
      <c r="AA28" s="55">
        <v>0</v>
      </c>
      <c r="AB28" s="54">
        <v>46.4</v>
      </c>
      <c r="AC28" s="54">
        <v>0</v>
      </c>
      <c r="AD28" s="55">
        <v>0</v>
      </c>
      <c r="AE28" s="54">
        <v>0.1</v>
      </c>
      <c r="AF28" s="54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2</v>
      </c>
      <c r="AL28" s="56">
        <v>0.18</v>
      </c>
      <c r="AM28" s="55">
        <v>0</v>
      </c>
      <c r="AZ28" s="48" t="s">
        <v>2</v>
      </c>
      <c r="BA28" s="57">
        <v>29221</v>
      </c>
      <c r="BB28" s="48" t="s">
        <v>167</v>
      </c>
      <c r="BC28" s="48">
        <v>33.43667</v>
      </c>
      <c r="BD28" s="48">
        <v>81.935278</v>
      </c>
      <c r="BE28" s="48">
        <v>413157</v>
      </c>
      <c r="BF28" s="48">
        <v>3699855</v>
      </c>
      <c r="BG28" s="48">
        <v>17</v>
      </c>
    </row>
    <row r="29" spans="1:59" s="48" customFormat="1" ht="8.25">
      <c r="A29" s="48" t="s">
        <v>37</v>
      </c>
      <c r="B29" s="48">
        <v>245</v>
      </c>
      <c r="C29" s="49" t="s">
        <v>38</v>
      </c>
      <c r="D29" s="49" t="s">
        <v>39</v>
      </c>
      <c r="E29" s="50" t="s">
        <v>156</v>
      </c>
      <c r="F29" s="50">
        <v>220</v>
      </c>
      <c r="G29" s="48">
        <v>413157</v>
      </c>
      <c r="H29" s="48">
        <v>3699855</v>
      </c>
      <c r="I29" s="50">
        <v>132.25</v>
      </c>
      <c r="J29" s="50">
        <v>11.75</v>
      </c>
      <c r="K29" s="50">
        <v>49.7</v>
      </c>
      <c r="L29" s="50">
        <v>300</v>
      </c>
      <c r="M29" s="52" t="s">
        <v>97</v>
      </c>
      <c r="N29" s="52" t="s">
        <v>98</v>
      </c>
      <c r="O29" s="52" t="s">
        <v>83</v>
      </c>
      <c r="P29" s="52" t="s">
        <v>84</v>
      </c>
      <c r="Q29" s="52" t="s">
        <v>85</v>
      </c>
      <c r="R29" s="53" t="s">
        <v>100</v>
      </c>
      <c r="S29" s="48">
        <v>21</v>
      </c>
      <c r="T29" s="50" t="s">
        <v>156</v>
      </c>
      <c r="V29" s="54">
        <v>63.9</v>
      </c>
      <c r="W29" s="54">
        <v>1.07</v>
      </c>
      <c r="X29" s="55">
        <v>0</v>
      </c>
      <c r="Y29" s="54">
        <v>1.7</v>
      </c>
      <c r="Z29" s="54">
        <v>0.04</v>
      </c>
      <c r="AA29" s="55">
        <v>0</v>
      </c>
      <c r="AB29" s="54">
        <v>0.1</v>
      </c>
      <c r="AC29" s="54">
        <v>0</v>
      </c>
      <c r="AD29" s="55">
        <v>0</v>
      </c>
      <c r="AE29" s="54">
        <v>1.3</v>
      </c>
      <c r="AF29" s="54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1.7</v>
      </c>
      <c r="AL29" s="56">
        <v>0.04</v>
      </c>
      <c r="AM29" s="55">
        <v>0</v>
      </c>
      <c r="AZ29" s="48" t="s">
        <v>2</v>
      </c>
      <c r="BA29" s="57">
        <v>29221</v>
      </c>
      <c r="BB29" s="48" t="s">
        <v>167</v>
      </c>
      <c r="BC29" s="48">
        <v>33.43667</v>
      </c>
      <c r="BD29" s="48">
        <v>81.935278</v>
      </c>
      <c r="BE29" s="48">
        <v>413157</v>
      </c>
      <c r="BF29" s="48">
        <v>3699855</v>
      </c>
      <c r="BG29" s="48">
        <v>17</v>
      </c>
    </row>
    <row r="30" spans="1:59" s="48" customFormat="1" ht="8.25">
      <c r="A30" s="48" t="s">
        <v>37</v>
      </c>
      <c r="B30" s="48">
        <v>245</v>
      </c>
      <c r="C30" s="49" t="s">
        <v>38</v>
      </c>
      <c r="D30" s="49" t="s">
        <v>39</v>
      </c>
      <c r="E30" s="50" t="s">
        <v>156</v>
      </c>
      <c r="F30" s="50">
        <v>220</v>
      </c>
      <c r="G30" s="48">
        <v>413157</v>
      </c>
      <c r="H30" s="48">
        <v>3699855</v>
      </c>
      <c r="I30" s="50">
        <v>132.25</v>
      </c>
      <c r="J30" s="50">
        <v>11.75</v>
      </c>
      <c r="K30" s="50">
        <v>49.7</v>
      </c>
      <c r="L30" s="50">
        <v>300</v>
      </c>
      <c r="M30" s="52" t="s">
        <v>97</v>
      </c>
      <c r="N30" s="52" t="s">
        <v>98</v>
      </c>
      <c r="O30" s="52" t="s">
        <v>68</v>
      </c>
      <c r="P30" s="52" t="s">
        <v>69</v>
      </c>
      <c r="Q30" s="52" t="s">
        <v>0</v>
      </c>
      <c r="R30" s="53" t="s">
        <v>96</v>
      </c>
      <c r="S30" s="48">
        <v>21</v>
      </c>
      <c r="T30" s="50" t="s">
        <v>156</v>
      </c>
      <c r="V30" s="54">
        <v>205.1</v>
      </c>
      <c r="W30" s="54">
        <v>18.75</v>
      </c>
      <c r="X30" s="55">
        <v>0</v>
      </c>
      <c r="Y30" s="54">
        <v>8.2</v>
      </c>
      <c r="Z30" s="54">
        <v>0.75</v>
      </c>
      <c r="AA30" s="55">
        <v>0</v>
      </c>
      <c r="AB30" s="54">
        <v>0.6</v>
      </c>
      <c r="AC30" s="54">
        <v>0.06</v>
      </c>
      <c r="AD30" s="55">
        <v>0</v>
      </c>
      <c r="AE30" s="54">
        <v>5.9</v>
      </c>
      <c r="AF30" s="54">
        <v>0.54</v>
      </c>
      <c r="AG30" s="55">
        <v>0</v>
      </c>
      <c r="AH30" s="55">
        <v>0</v>
      </c>
      <c r="AI30" s="55">
        <v>0</v>
      </c>
      <c r="AJ30" s="55">
        <v>0</v>
      </c>
      <c r="AK30" s="55">
        <v>8.2</v>
      </c>
      <c r="AL30" s="56">
        <v>0.41</v>
      </c>
      <c r="AM30" s="55">
        <v>0</v>
      </c>
      <c r="AZ30" s="48" t="s">
        <v>2</v>
      </c>
      <c r="BA30" s="57">
        <v>29221</v>
      </c>
      <c r="BB30" s="48" t="s">
        <v>167</v>
      </c>
      <c r="BC30" s="48">
        <v>33.43667</v>
      </c>
      <c r="BD30" s="48">
        <v>81.935278</v>
      </c>
      <c r="BE30" s="48">
        <v>413157</v>
      </c>
      <c r="BF30" s="48">
        <v>3699855</v>
      </c>
      <c r="BG30" s="48">
        <v>17</v>
      </c>
    </row>
    <row r="31" spans="1:59" s="48" customFormat="1" ht="8.25">
      <c r="A31" s="48" t="s">
        <v>37</v>
      </c>
      <c r="B31" s="48">
        <v>245</v>
      </c>
      <c r="C31" s="49" t="s">
        <v>38</v>
      </c>
      <c r="D31" s="49" t="s">
        <v>39</v>
      </c>
      <c r="E31" s="50" t="s">
        <v>156</v>
      </c>
      <c r="F31" s="50">
        <v>220</v>
      </c>
      <c r="G31" s="48">
        <v>413157</v>
      </c>
      <c r="H31" s="48">
        <v>3699855</v>
      </c>
      <c r="I31" s="50">
        <v>132.25</v>
      </c>
      <c r="J31" s="50">
        <v>11.75</v>
      </c>
      <c r="K31" s="50">
        <v>49.7</v>
      </c>
      <c r="L31" s="50">
        <v>300</v>
      </c>
      <c r="M31" s="52" t="s">
        <v>97</v>
      </c>
      <c r="N31" s="52" t="s">
        <v>98</v>
      </c>
      <c r="O31" s="52" t="s">
        <v>72</v>
      </c>
      <c r="P31" s="52" t="s">
        <v>73</v>
      </c>
      <c r="Q31" s="52" t="s">
        <v>74</v>
      </c>
      <c r="R31" s="53" t="s">
        <v>96</v>
      </c>
      <c r="S31" s="48">
        <v>21</v>
      </c>
      <c r="T31" s="50" t="s">
        <v>156</v>
      </c>
      <c r="V31" s="54">
        <v>100</v>
      </c>
      <c r="W31" s="54">
        <v>0.45</v>
      </c>
      <c r="X31" s="55">
        <v>0</v>
      </c>
      <c r="Y31" s="54">
        <v>14</v>
      </c>
      <c r="Z31" s="54">
        <v>0.04</v>
      </c>
      <c r="AA31" s="55">
        <v>0</v>
      </c>
      <c r="AB31" s="54">
        <v>338.9</v>
      </c>
      <c r="AC31" s="54">
        <v>0.3</v>
      </c>
      <c r="AD31" s="55">
        <v>0</v>
      </c>
      <c r="AE31" s="54">
        <v>1.4</v>
      </c>
      <c r="AF31" s="54">
        <v>0</v>
      </c>
      <c r="AG31" s="55">
        <v>0</v>
      </c>
      <c r="AH31" s="55">
        <v>0</v>
      </c>
      <c r="AI31" s="55">
        <v>0</v>
      </c>
      <c r="AJ31" s="55">
        <v>0</v>
      </c>
      <c r="AK31" s="55"/>
      <c r="AL31" s="56">
        <v>0.31</v>
      </c>
      <c r="AM31" s="55">
        <v>0.1</v>
      </c>
      <c r="AZ31" s="48" t="s">
        <v>2</v>
      </c>
      <c r="BA31" s="57">
        <v>29221</v>
      </c>
      <c r="BB31" s="48" t="s">
        <v>167</v>
      </c>
      <c r="BC31" s="48">
        <v>33.43667</v>
      </c>
      <c r="BD31" s="48">
        <v>81.935278</v>
      </c>
      <c r="BE31" s="48">
        <v>413157</v>
      </c>
      <c r="BF31" s="48">
        <v>3699855</v>
      </c>
      <c r="BG31" s="48">
        <v>17</v>
      </c>
    </row>
    <row r="32" spans="1:59" s="1" customFormat="1" ht="8.25">
      <c r="A32" s="1" t="s">
        <v>37</v>
      </c>
      <c r="B32" s="1">
        <v>245</v>
      </c>
      <c r="C32" s="19" t="s">
        <v>38</v>
      </c>
      <c r="D32" s="19" t="s">
        <v>39</v>
      </c>
      <c r="E32" s="27" t="s">
        <v>157</v>
      </c>
      <c r="F32" s="27">
        <v>80</v>
      </c>
      <c r="G32" s="58">
        <v>413157</v>
      </c>
      <c r="H32" s="58">
        <v>3699855</v>
      </c>
      <c r="I32" s="27">
        <v>125</v>
      </c>
      <c r="J32" s="27">
        <v>4.5</v>
      </c>
      <c r="K32" s="27">
        <v>49.5</v>
      </c>
      <c r="L32" s="27">
        <v>350</v>
      </c>
      <c r="M32" s="20" t="s">
        <v>101</v>
      </c>
      <c r="N32" s="20" t="s">
        <v>102</v>
      </c>
      <c r="O32" s="20" t="s">
        <v>68</v>
      </c>
      <c r="P32" s="20" t="s">
        <v>89</v>
      </c>
      <c r="Q32" s="20" t="s">
        <v>0</v>
      </c>
      <c r="R32" s="21" t="s">
        <v>103</v>
      </c>
      <c r="S32" s="1">
        <v>21</v>
      </c>
      <c r="T32" s="61" t="s">
        <v>157</v>
      </c>
      <c r="U32" s="23" t="s">
        <v>171</v>
      </c>
      <c r="V32" s="4">
        <v>92.4</v>
      </c>
      <c r="W32" s="3">
        <v>137.42</v>
      </c>
      <c r="X32" s="75">
        <f>(0.3/8697)*24</f>
        <v>0.0008278716798896171</v>
      </c>
      <c r="Y32" s="3">
        <v>3.7</v>
      </c>
      <c r="Z32" s="3">
        <v>3.73</v>
      </c>
      <c r="AA32" s="32">
        <v>0</v>
      </c>
      <c r="AB32" s="4">
        <v>0.3</v>
      </c>
      <c r="AC32" s="3">
        <v>0.29</v>
      </c>
      <c r="AD32" s="32">
        <v>0</v>
      </c>
      <c r="AE32" s="3">
        <v>2.7</v>
      </c>
      <c r="AF32" s="3">
        <v>2.7</v>
      </c>
      <c r="AG32" s="32">
        <v>0</v>
      </c>
      <c r="AH32" s="32">
        <v>0</v>
      </c>
      <c r="AI32" s="32">
        <v>0</v>
      </c>
      <c r="AJ32" s="32">
        <v>0</v>
      </c>
      <c r="AK32" s="32">
        <v>3.7</v>
      </c>
      <c r="AL32" s="45">
        <v>3.43</v>
      </c>
      <c r="AM32" s="32">
        <v>0</v>
      </c>
      <c r="AZ32" s="1" t="s">
        <v>1</v>
      </c>
      <c r="BA32" s="1">
        <v>1976</v>
      </c>
      <c r="BB32" s="23" t="s">
        <v>168</v>
      </c>
      <c r="BC32" s="1">
        <v>33.43667</v>
      </c>
      <c r="BD32" s="1">
        <v>81.935278</v>
      </c>
      <c r="BE32" s="58">
        <v>413157</v>
      </c>
      <c r="BF32" s="58">
        <v>3699855</v>
      </c>
      <c r="BG32" s="58">
        <v>17</v>
      </c>
    </row>
    <row r="33" spans="1:59" s="1" customFormat="1" ht="8.25">
      <c r="A33" s="63" t="s">
        <v>37</v>
      </c>
      <c r="B33" s="63">
        <v>245</v>
      </c>
      <c r="C33" s="64" t="s">
        <v>38</v>
      </c>
      <c r="D33" s="64" t="s">
        <v>39</v>
      </c>
      <c r="E33" s="65" t="s">
        <v>157</v>
      </c>
      <c r="F33" s="65">
        <v>80</v>
      </c>
      <c r="G33" s="63">
        <v>413157</v>
      </c>
      <c r="H33" s="63">
        <v>3699855</v>
      </c>
      <c r="I33" s="65">
        <v>125</v>
      </c>
      <c r="J33" s="65">
        <v>4.5</v>
      </c>
      <c r="K33" s="65">
        <v>49.5</v>
      </c>
      <c r="L33" s="65">
        <v>350</v>
      </c>
      <c r="M33" s="66" t="s">
        <v>101</v>
      </c>
      <c r="N33" s="66" t="s">
        <v>102</v>
      </c>
      <c r="O33" s="66">
        <v>1</v>
      </c>
      <c r="P33" s="66" t="s">
        <v>73</v>
      </c>
      <c r="Q33" s="66" t="s">
        <v>74</v>
      </c>
      <c r="R33" s="67" t="s">
        <v>103</v>
      </c>
      <c r="S33" s="63">
        <v>21</v>
      </c>
      <c r="T33" s="65" t="s">
        <v>157</v>
      </c>
      <c r="U33" s="63">
        <v>0</v>
      </c>
      <c r="V33" s="4">
        <v>1.1</v>
      </c>
      <c r="W33" s="4">
        <v>0.002</v>
      </c>
      <c r="X33" s="32">
        <v>0</v>
      </c>
      <c r="Y33" s="4">
        <v>0</v>
      </c>
      <c r="Z33" s="4">
        <v>0</v>
      </c>
      <c r="AA33" s="32">
        <v>0</v>
      </c>
      <c r="AB33" s="4">
        <v>2.1</v>
      </c>
      <c r="AC33" s="4">
        <v>0.002</v>
      </c>
      <c r="AD33" s="32">
        <v>0</v>
      </c>
      <c r="AE33" s="4">
        <v>0</v>
      </c>
      <c r="AF33" s="4">
        <v>0</v>
      </c>
      <c r="AG33" s="32">
        <v>0</v>
      </c>
      <c r="AH33" s="32">
        <v>0</v>
      </c>
      <c r="AI33" s="32">
        <v>0</v>
      </c>
      <c r="AJ33" s="32">
        <v>0</v>
      </c>
      <c r="AK33" s="32"/>
      <c r="AL33" s="45">
        <v>0</v>
      </c>
      <c r="AM33" s="32">
        <v>0</v>
      </c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 t="s">
        <v>1</v>
      </c>
      <c r="BA33" s="23">
        <v>1976</v>
      </c>
      <c r="BB33" s="23" t="s">
        <v>168</v>
      </c>
      <c r="BC33" s="23">
        <v>33.43667</v>
      </c>
      <c r="BD33" s="23">
        <v>81.935278</v>
      </c>
      <c r="BE33" s="58">
        <v>413157</v>
      </c>
      <c r="BF33" s="58">
        <v>3699855</v>
      </c>
      <c r="BG33" s="58">
        <v>17</v>
      </c>
    </row>
    <row r="34" spans="1:59" s="48" customFormat="1" ht="8.25">
      <c r="A34" s="48" t="s">
        <v>37</v>
      </c>
      <c r="B34" s="48">
        <v>245</v>
      </c>
      <c r="C34" s="49" t="s">
        <v>38</v>
      </c>
      <c r="D34" s="49" t="s">
        <v>39</v>
      </c>
      <c r="E34" s="50" t="s">
        <v>158</v>
      </c>
      <c r="F34" s="50">
        <v>36</v>
      </c>
      <c r="G34" s="48">
        <v>413157</v>
      </c>
      <c r="H34" s="48">
        <v>3699855</v>
      </c>
      <c r="I34" s="50">
        <v>122</v>
      </c>
      <c r="J34" s="50">
        <v>1.5</v>
      </c>
      <c r="K34" s="50">
        <v>29</v>
      </c>
      <c r="L34" s="50">
        <v>600</v>
      </c>
      <c r="M34" s="52" t="s">
        <v>104</v>
      </c>
      <c r="N34" s="52" t="s">
        <v>105</v>
      </c>
      <c r="O34" s="52" t="s">
        <v>68</v>
      </c>
      <c r="P34" s="52" t="s">
        <v>89</v>
      </c>
      <c r="Q34" s="52" t="s">
        <v>0</v>
      </c>
      <c r="R34" s="53" t="s">
        <v>106</v>
      </c>
      <c r="S34" s="48">
        <v>21</v>
      </c>
      <c r="T34" s="50" t="s">
        <v>158</v>
      </c>
      <c r="U34" s="48" t="s">
        <v>177</v>
      </c>
      <c r="V34" s="54">
        <v>2.4</v>
      </c>
      <c r="W34" s="54">
        <v>1.91</v>
      </c>
      <c r="X34" s="55">
        <v>0</v>
      </c>
      <c r="Y34" s="54">
        <v>2.1</v>
      </c>
      <c r="Z34" s="54">
        <v>0.15</v>
      </c>
      <c r="AA34" s="55">
        <v>0</v>
      </c>
      <c r="AB34" s="54">
        <v>0.5</v>
      </c>
      <c r="AC34" s="54">
        <v>0.01</v>
      </c>
      <c r="AD34" s="55">
        <v>0</v>
      </c>
      <c r="AE34" s="54">
        <v>0.3</v>
      </c>
      <c r="AF34" s="54">
        <v>0.11</v>
      </c>
      <c r="AG34" s="55">
        <v>0</v>
      </c>
      <c r="AH34" s="55">
        <v>0</v>
      </c>
      <c r="AI34" s="55">
        <v>0</v>
      </c>
      <c r="AJ34" s="55">
        <v>0</v>
      </c>
      <c r="AK34" s="55"/>
      <c r="AL34" s="56">
        <v>0.17</v>
      </c>
      <c r="AM34" s="55">
        <v>0</v>
      </c>
      <c r="AZ34" s="48" t="s">
        <v>2</v>
      </c>
      <c r="BA34" s="48">
        <v>1998</v>
      </c>
      <c r="BB34" s="48" t="s">
        <v>167</v>
      </c>
      <c r="BC34" s="48">
        <v>33.43667</v>
      </c>
      <c r="BD34" s="48">
        <v>81.935278</v>
      </c>
      <c r="BE34" s="48">
        <v>413157</v>
      </c>
      <c r="BF34" s="48">
        <v>3699855</v>
      </c>
      <c r="BG34" s="48">
        <v>17</v>
      </c>
    </row>
    <row r="35" spans="1:59" s="48" customFormat="1" ht="8.25">
      <c r="A35" s="48" t="s">
        <v>37</v>
      </c>
      <c r="B35" s="48">
        <v>245</v>
      </c>
      <c r="C35" s="49" t="s">
        <v>38</v>
      </c>
      <c r="D35" s="49" t="s">
        <v>39</v>
      </c>
      <c r="E35" s="50" t="s">
        <v>158</v>
      </c>
      <c r="F35" s="50">
        <v>36</v>
      </c>
      <c r="G35" s="48">
        <v>413157</v>
      </c>
      <c r="H35" s="48">
        <v>3699855</v>
      </c>
      <c r="I35" s="50">
        <v>122</v>
      </c>
      <c r="J35" s="50">
        <v>1.5</v>
      </c>
      <c r="K35" s="50">
        <v>29</v>
      </c>
      <c r="L35" s="50">
        <v>600</v>
      </c>
      <c r="M35" s="52" t="s">
        <v>104</v>
      </c>
      <c r="N35" s="52" t="s">
        <v>105</v>
      </c>
      <c r="O35" s="52">
        <v>1</v>
      </c>
      <c r="P35" s="52" t="s">
        <v>73</v>
      </c>
      <c r="Q35" s="52" t="s">
        <v>74</v>
      </c>
      <c r="R35" s="53">
        <v>11</v>
      </c>
      <c r="S35" s="48">
        <v>21</v>
      </c>
      <c r="T35" s="50" t="s">
        <v>158</v>
      </c>
      <c r="U35" s="48" t="s">
        <v>177</v>
      </c>
      <c r="V35" s="54">
        <v>7</v>
      </c>
      <c r="W35" s="54">
        <v>0</v>
      </c>
      <c r="X35" s="55">
        <v>0</v>
      </c>
      <c r="Y35" s="54">
        <v>1</v>
      </c>
      <c r="Z35" s="54">
        <v>0</v>
      </c>
      <c r="AA35" s="55">
        <v>0</v>
      </c>
      <c r="AB35" s="54">
        <v>15</v>
      </c>
      <c r="AC35" s="54">
        <v>0</v>
      </c>
      <c r="AD35" s="55">
        <v>0</v>
      </c>
      <c r="AE35" s="54">
        <v>0.1</v>
      </c>
      <c r="AF35" s="54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0.4</v>
      </c>
      <c r="AL35" s="56">
        <v>0</v>
      </c>
      <c r="AM35" s="55">
        <v>0</v>
      </c>
      <c r="AZ35" s="48" t="s">
        <v>2</v>
      </c>
      <c r="BA35" s="48">
        <v>1998</v>
      </c>
      <c r="BB35" s="48" t="s">
        <v>167</v>
      </c>
      <c r="BC35" s="48">
        <v>33.43667</v>
      </c>
      <c r="BD35" s="48">
        <v>81.935278</v>
      </c>
      <c r="BE35" s="48">
        <v>413157</v>
      </c>
      <c r="BF35" s="48">
        <v>3699855</v>
      </c>
      <c r="BG35" s="48">
        <v>17</v>
      </c>
    </row>
    <row r="36" spans="1:59" s="1" customFormat="1" ht="8.25">
      <c r="A36" s="63" t="s">
        <v>37</v>
      </c>
      <c r="B36" s="63">
        <v>245</v>
      </c>
      <c r="C36" s="64" t="s">
        <v>38</v>
      </c>
      <c r="D36" s="64" t="s">
        <v>39</v>
      </c>
      <c r="E36" s="65" t="s">
        <v>159</v>
      </c>
      <c r="F36" s="65">
        <v>162</v>
      </c>
      <c r="G36" s="63">
        <v>413157</v>
      </c>
      <c r="H36" s="63">
        <v>3699855</v>
      </c>
      <c r="I36" s="65">
        <v>123.2</v>
      </c>
      <c r="J36" s="65">
        <v>2.7</v>
      </c>
      <c r="K36" s="65">
        <v>52</v>
      </c>
      <c r="L36" s="65">
        <v>722</v>
      </c>
      <c r="M36" s="66" t="s">
        <v>107</v>
      </c>
      <c r="N36" s="66" t="s">
        <v>108</v>
      </c>
      <c r="O36" s="63"/>
      <c r="P36" s="66" t="s">
        <v>42</v>
      </c>
      <c r="Q36" s="63"/>
      <c r="R36" s="67" t="s">
        <v>109</v>
      </c>
      <c r="S36" s="63">
        <v>21</v>
      </c>
      <c r="T36" s="65" t="s">
        <v>159</v>
      </c>
      <c r="U36" s="63">
        <v>0</v>
      </c>
      <c r="V36" s="4">
        <v>1756.4</v>
      </c>
      <c r="W36" s="3">
        <v>60.09</v>
      </c>
      <c r="X36" s="32"/>
      <c r="Y36" s="3">
        <v>0</v>
      </c>
      <c r="Z36" s="3">
        <v>0</v>
      </c>
      <c r="AA36" s="32"/>
      <c r="AB36" s="4">
        <v>0</v>
      </c>
      <c r="AC36" s="3">
        <v>0</v>
      </c>
      <c r="AD36" s="32"/>
      <c r="AE36" s="3">
        <v>179.7</v>
      </c>
      <c r="AF36" s="3">
        <v>0</v>
      </c>
      <c r="AG36" s="32"/>
      <c r="AH36" s="32"/>
      <c r="AI36" s="32"/>
      <c r="AJ36" s="32"/>
      <c r="AK36" s="32"/>
      <c r="AL36" s="32"/>
      <c r="AM36" s="32"/>
      <c r="AN36" s="21" t="s">
        <v>110</v>
      </c>
      <c r="AO36" s="1" t="s">
        <v>111</v>
      </c>
      <c r="AP36" s="3">
        <v>92.3</v>
      </c>
      <c r="AW36" s="2" t="s">
        <v>55</v>
      </c>
      <c r="AX36" s="1" t="s">
        <v>112</v>
      </c>
      <c r="AY36" s="1">
        <v>99</v>
      </c>
      <c r="AZ36" s="1" t="s">
        <v>1</v>
      </c>
      <c r="BA36" s="1">
        <v>1971</v>
      </c>
      <c r="BB36" s="23" t="s">
        <v>168</v>
      </c>
      <c r="BC36" s="1">
        <v>33.43667</v>
      </c>
      <c r="BD36" s="1">
        <v>81.935278</v>
      </c>
      <c r="BE36" s="58">
        <v>413157</v>
      </c>
      <c r="BF36" s="58">
        <v>3699855</v>
      </c>
      <c r="BG36" s="58">
        <v>17</v>
      </c>
    </row>
    <row r="37" spans="1:59" s="1" customFormat="1" ht="8.25">
      <c r="A37" s="63" t="s">
        <v>37</v>
      </c>
      <c r="B37" s="63">
        <v>245</v>
      </c>
      <c r="C37" s="64" t="s">
        <v>38</v>
      </c>
      <c r="D37" s="64" t="s">
        <v>39</v>
      </c>
      <c r="E37" s="65" t="s">
        <v>159</v>
      </c>
      <c r="F37" s="65">
        <v>162</v>
      </c>
      <c r="G37" s="63">
        <v>413157</v>
      </c>
      <c r="H37" s="63">
        <v>3699855</v>
      </c>
      <c r="I37" s="65">
        <v>123.2</v>
      </c>
      <c r="J37" s="65">
        <v>2.7</v>
      </c>
      <c r="K37" s="65">
        <v>52</v>
      </c>
      <c r="L37" s="65">
        <v>722</v>
      </c>
      <c r="M37" s="66" t="s">
        <v>107</v>
      </c>
      <c r="N37" s="66" t="s">
        <v>108</v>
      </c>
      <c r="O37" s="63"/>
      <c r="P37" s="66" t="s">
        <v>42</v>
      </c>
      <c r="Q37" s="63"/>
      <c r="R37" s="67" t="s">
        <v>109</v>
      </c>
      <c r="S37" s="63"/>
      <c r="T37" s="65" t="s">
        <v>159</v>
      </c>
      <c r="U37" s="63">
        <v>0</v>
      </c>
      <c r="V37" s="26" t="s">
        <v>57</v>
      </c>
      <c r="W37" s="3"/>
      <c r="X37" s="32"/>
      <c r="Y37" s="3"/>
      <c r="Z37" s="3"/>
      <c r="AA37" s="32"/>
      <c r="AB37" s="4"/>
      <c r="AC37" s="3"/>
      <c r="AD37" s="32"/>
      <c r="AE37" s="3"/>
      <c r="AF37" s="3"/>
      <c r="AG37" s="32"/>
      <c r="AH37" s="32"/>
      <c r="AI37" s="32"/>
      <c r="AJ37" s="32"/>
      <c r="AK37" s="32"/>
      <c r="AL37" s="32"/>
      <c r="AM37" s="32"/>
      <c r="AN37" s="3"/>
      <c r="AP37" s="3"/>
      <c r="AW37" s="2" t="s">
        <v>55</v>
      </c>
      <c r="AX37" s="1" t="s">
        <v>113</v>
      </c>
      <c r="AY37" s="1">
        <v>99</v>
      </c>
      <c r="AZ37" s="1" t="s">
        <v>1</v>
      </c>
      <c r="BA37" s="1">
        <v>1971</v>
      </c>
      <c r="BB37" s="23" t="s">
        <v>168</v>
      </c>
      <c r="BC37" s="1">
        <v>33.43667</v>
      </c>
      <c r="BD37" s="1">
        <v>81.935278</v>
      </c>
      <c r="BE37" s="58">
        <v>413157</v>
      </c>
      <c r="BF37" s="58">
        <v>3699855</v>
      </c>
      <c r="BG37" s="58">
        <v>17</v>
      </c>
    </row>
    <row r="38" spans="1:59" s="1" customFormat="1" ht="8.25">
      <c r="A38" s="63" t="s">
        <v>37</v>
      </c>
      <c r="B38" s="63">
        <v>245</v>
      </c>
      <c r="C38" s="64" t="s">
        <v>38</v>
      </c>
      <c r="D38" s="64" t="s">
        <v>39</v>
      </c>
      <c r="E38" s="65" t="s">
        <v>160</v>
      </c>
      <c r="F38" s="68">
        <v>125</v>
      </c>
      <c r="G38" s="63">
        <v>413157</v>
      </c>
      <c r="H38" s="63">
        <v>3699855</v>
      </c>
      <c r="I38" s="68">
        <v>123.5</v>
      </c>
      <c r="J38" s="68">
        <v>3</v>
      </c>
      <c r="K38" s="68">
        <v>64.8</v>
      </c>
      <c r="L38" s="68">
        <v>350</v>
      </c>
      <c r="M38" s="66" t="s">
        <v>114</v>
      </c>
      <c r="N38" s="66" t="s">
        <v>115</v>
      </c>
      <c r="O38" s="63"/>
      <c r="P38" s="66" t="s">
        <v>42</v>
      </c>
      <c r="Q38" s="63"/>
      <c r="R38" s="67" t="s">
        <v>116</v>
      </c>
      <c r="S38" s="63">
        <v>21</v>
      </c>
      <c r="T38" s="65" t="s">
        <v>160</v>
      </c>
      <c r="U38" s="63">
        <v>0</v>
      </c>
      <c r="V38" s="4">
        <v>2330.2</v>
      </c>
      <c r="W38" s="3">
        <v>105.18</v>
      </c>
      <c r="X38" s="32"/>
      <c r="Y38" s="3">
        <v>0</v>
      </c>
      <c r="Z38" s="3">
        <v>0</v>
      </c>
      <c r="AA38" s="32"/>
      <c r="AB38" s="4">
        <v>0</v>
      </c>
      <c r="AC38" s="3">
        <v>0</v>
      </c>
      <c r="AD38" s="32"/>
      <c r="AE38" s="3">
        <v>153.3</v>
      </c>
      <c r="AF38" s="3">
        <v>0</v>
      </c>
      <c r="AG38" s="32"/>
      <c r="AH38" s="32"/>
      <c r="AI38" s="32"/>
      <c r="AJ38" s="32"/>
      <c r="AK38" s="32"/>
      <c r="AL38" s="32"/>
      <c r="AM38" s="32"/>
      <c r="AN38" s="21" t="s">
        <v>110</v>
      </c>
      <c r="AO38" s="1" t="s">
        <v>111</v>
      </c>
      <c r="AP38" s="3">
        <v>91.7</v>
      </c>
      <c r="AW38" s="2" t="s">
        <v>117</v>
      </c>
      <c r="AX38" s="1" t="s">
        <v>118</v>
      </c>
      <c r="AY38" s="1">
        <v>99.9</v>
      </c>
      <c r="AZ38" s="1" t="s">
        <v>1</v>
      </c>
      <c r="BA38" s="1">
        <v>1976</v>
      </c>
      <c r="BB38" s="23" t="s">
        <v>168</v>
      </c>
      <c r="BC38" s="1">
        <v>33.43667</v>
      </c>
      <c r="BD38" s="1">
        <v>81.935278</v>
      </c>
      <c r="BE38" s="58">
        <v>413157</v>
      </c>
      <c r="BF38" s="58">
        <v>3699855</v>
      </c>
      <c r="BG38" s="58">
        <v>17</v>
      </c>
    </row>
    <row r="39" spans="1:59" s="1" customFormat="1" ht="8.25">
      <c r="A39" s="63" t="s">
        <v>37</v>
      </c>
      <c r="B39" s="63">
        <v>245</v>
      </c>
      <c r="C39" s="64" t="s">
        <v>38</v>
      </c>
      <c r="D39" s="64" t="s">
        <v>39</v>
      </c>
      <c r="E39" s="68" t="s">
        <v>160</v>
      </c>
      <c r="F39" s="68">
        <v>125</v>
      </c>
      <c r="G39" s="63">
        <v>413157</v>
      </c>
      <c r="H39" s="63">
        <v>3699855</v>
      </c>
      <c r="I39" s="68">
        <v>123.5</v>
      </c>
      <c r="J39" s="68">
        <v>3</v>
      </c>
      <c r="K39" s="68">
        <v>64.8</v>
      </c>
      <c r="L39" s="68">
        <v>350</v>
      </c>
      <c r="M39" s="66" t="s">
        <v>114</v>
      </c>
      <c r="N39" s="66" t="s">
        <v>115</v>
      </c>
      <c r="O39" s="63"/>
      <c r="P39" s="66" t="s">
        <v>42</v>
      </c>
      <c r="Q39" s="63"/>
      <c r="R39" s="67" t="s">
        <v>116</v>
      </c>
      <c r="S39" s="63"/>
      <c r="T39" s="68" t="s">
        <v>160</v>
      </c>
      <c r="U39" s="63">
        <v>0</v>
      </c>
      <c r="V39" s="26" t="s">
        <v>57</v>
      </c>
      <c r="W39" s="3"/>
      <c r="X39" s="32"/>
      <c r="Y39" s="3"/>
      <c r="Z39" s="3"/>
      <c r="AA39" s="32"/>
      <c r="AB39" s="4"/>
      <c r="AC39" s="3"/>
      <c r="AD39" s="32"/>
      <c r="AE39" s="3"/>
      <c r="AF39" s="3"/>
      <c r="AG39" s="32"/>
      <c r="AH39" s="32"/>
      <c r="AI39" s="32"/>
      <c r="AJ39" s="32"/>
      <c r="AK39" s="32"/>
      <c r="AL39" s="32"/>
      <c r="AM39" s="32"/>
      <c r="AW39" s="2" t="s">
        <v>55</v>
      </c>
      <c r="AX39" s="1" t="s">
        <v>119</v>
      </c>
      <c r="AY39" s="1">
        <v>99</v>
      </c>
      <c r="AZ39" s="1" t="s">
        <v>1</v>
      </c>
      <c r="BA39" s="1">
        <v>1976</v>
      </c>
      <c r="BB39" s="23" t="s">
        <v>168</v>
      </c>
      <c r="BC39" s="1">
        <v>33.43667</v>
      </c>
      <c r="BD39" s="1">
        <v>81.935278</v>
      </c>
      <c r="BE39" s="58">
        <v>413157</v>
      </c>
      <c r="BF39" s="58">
        <v>3699855</v>
      </c>
      <c r="BG39" s="58">
        <v>17</v>
      </c>
    </row>
    <row r="40" spans="1:59" s="1" customFormat="1" ht="8.25">
      <c r="A40" s="63" t="s">
        <v>37</v>
      </c>
      <c r="B40" s="63">
        <v>245</v>
      </c>
      <c r="C40" s="64" t="s">
        <v>38</v>
      </c>
      <c r="D40" s="64" t="s">
        <v>39</v>
      </c>
      <c r="E40" s="68" t="s">
        <v>160</v>
      </c>
      <c r="F40" s="68">
        <v>125</v>
      </c>
      <c r="G40" s="63">
        <v>413157</v>
      </c>
      <c r="H40" s="63">
        <v>3699855</v>
      </c>
      <c r="I40" s="68">
        <v>123.5</v>
      </c>
      <c r="J40" s="68">
        <v>3</v>
      </c>
      <c r="K40" s="68">
        <v>64.8</v>
      </c>
      <c r="L40" s="68">
        <v>350</v>
      </c>
      <c r="M40" s="66" t="s">
        <v>114</v>
      </c>
      <c r="N40" s="66" t="s">
        <v>115</v>
      </c>
      <c r="O40" s="63"/>
      <c r="P40" s="66" t="s">
        <v>42</v>
      </c>
      <c r="Q40" s="63"/>
      <c r="R40" s="67">
        <v>205994</v>
      </c>
      <c r="S40" s="63"/>
      <c r="T40" s="68" t="s">
        <v>160</v>
      </c>
      <c r="U40" s="63">
        <v>0</v>
      </c>
      <c r="V40" s="26" t="s">
        <v>57</v>
      </c>
      <c r="W40" s="3"/>
      <c r="X40" s="32"/>
      <c r="Y40" s="3"/>
      <c r="Z40" s="3"/>
      <c r="AA40" s="32"/>
      <c r="AB40" s="4"/>
      <c r="AC40" s="3"/>
      <c r="AD40" s="32"/>
      <c r="AE40" s="3"/>
      <c r="AF40" s="3"/>
      <c r="AG40" s="32"/>
      <c r="AH40" s="32"/>
      <c r="AI40" s="32"/>
      <c r="AJ40" s="32"/>
      <c r="AK40" s="32"/>
      <c r="AL40" s="32"/>
      <c r="AM40" s="32"/>
      <c r="AW40" s="2" t="s">
        <v>55</v>
      </c>
      <c r="AX40" s="1" t="s">
        <v>120</v>
      </c>
      <c r="AY40" s="1">
        <v>99</v>
      </c>
      <c r="AZ40" s="1" t="s">
        <v>1</v>
      </c>
      <c r="BA40" s="1">
        <v>1976</v>
      </c>
      <c r="BB40" s="23" t="s">
        <v>168</v>
      </c>
      <c r="BC40" s="1">
        <v>33.43667</v>
      </c>
      <c r="BD40" s="1">
        <v>81.935278</v>
      </c>
      <c r="BE40" s="58">
        <v>413157</v>
      </c>
      <c r="BF40" s="58">
        <v>3699855</v>
      </c>
      <c r="BG40" s="58">
        <v>17</v>
      </c>
    </row>
    <row r="41" spans="1:59" s="1" customFormat="1" ht="8.25">
      <c r="A41" s="63" t="s">
        <v>37</v>
      </c>
      <c r="B41" s="63">
        <v>245</v>
      </c>
      <c r="C41" s="64" t="s">
        <v>38</v>
      </c>
      <c r="D41" s="64" t="s">
        <v>39</v>
      </c>
      <c r="E41" s="68" t="s">
        <v>161</v>
      </c>
      <c r="F41" s="68">
        <v>65</v>
      </c>
      <c r="G41" s="63">
        <v>413157</v>
      </c>
      <c r="H41" s="63">
        <v>3699855</v>
      </c>
      <c r="I41" s="68">
        <v>122.5</v>
      </c>
      <c r="J41" s="68">
        <v>2</v>
      </c>
      <c r="K41" s="68">
        <v>14</v>
      </c>
      <c r="L41" s="68">
        <v>750</v>
      </c>
      <c r="M41" s="66" t="s">
        <v>121</v>
      </c>
      <c r="N41" s="66" t="s">
        <v>122</v>
      </c>
      <c r="O41" s="66" t="s">
        <v>68</v>
      </c>
      <c r="P41" s="66" t="s">
        <v>89</v>
      </c>
      <c r="Q41" s="63"/>
      <c r="R41" s="67">
        <v>4</v>
      </c>
      <c r="S41" s="63">
        <v>21</v>
      </c>
      <c r="T41" s="68" t="s">
        <v>161</v>
      </c>
      <c r="U41" s="63">
        <v>0</v>
      </c>
      <c r="V41" s="4">
        <v>2</v>
      </c>
      <c r="W41" s="3">
        <v>1.76</v>
      </c>
      <c r="X41" s="32"/>
      <c r="Y41" s="3">
        <v>0.2</v>
      </c>
      <c r="Z41" s="3">
        <v>0.13</v>
      </c>
      <c r="AA41" s="32"/>
      <c r="AB41" s="4">
        <v>0.010027472527472528</v>
      </c>
      <c r="AC41" s="3">
        <v>0.01</v>
      </c>
      <c r="AD41" s="32"/>
      <c r="AE41" s="3">
        <v>0.2</v>
      </c>
      <c r="AF41" s="3">
        <v>0.1</v>
      </c>
      <c r="AG41" s="32"/>
      <c r="AH41" s="32"/>
      <c r="AI41" s="32"/>
      <c r="AJ41" s="32"/>
      <c r="AK41" s="32"/>
      <c r="AL41" s="32"/>
      <c r="AM41" s="32"/>
      <c r="AZ41" s="1" t="s">
        <v>1</v>
      </c>
      <c r="BA41" s="1">
        <v>1971</v>
      </c>
      <c r="BB41" s="23" t="s">
        <v>168</v>
      </c>
      <c r="BC41" s="1">
        <v>33.43667</v>
      </c>
      <c r="BD41" s="1">
        <v>81.935278</v>
      </c>
      <c r="BE41" s="58">
        <v>413157</v>
      </c>
      <c r="BF41" s="58">
        <v>3699855</v>
      </c>
      <c r="BG41" s="58">
        <v>17</v>
      </c>
    </row>
    <row r="42" spans="1:59" s="1" customFormat="1" ht="8.25">
      <c r="A42" s="63" t="s">
        <v>37</v>
      </c>
      <c r="B42" s="63">
        <v>245</v>
      </c>
      <c r="C42" s="64" t="s">
        <v>38</v>
      </c>
      <c r="D42" s="64" t="s">
        <v>39</v>
      </c>
      <c r="E42" s="68" t="s">
        <v>162</v>
      </c>
      <c r="F42" s="68">
        <v>75.5</v>
      </c>
      <c r="G42" s="63">
        <v>413157</v>
      </c>
      <c r="H42" s="63">
        <v>3699855</v>
      </c>
      <c r="I42" s="68">
        <v>122.67</v>
      </c>
      <c r="J42" s="68">
        <v>2.17</v>
      </c>
      <c r="K42" s="68">
        <v>16</v>
      </c>
      <c r="L42" s="68">
        <v>750</v>
      </c>
      <c r="M42" s="66" t="s">
        <v>123</v>
      </c>
      <c r="N42" s="66" t="s">
        <v>124</v>
      </c>
      <c r="O42" s="66" t="s">
        <v>68</v>
      </c>
      <c r="P42" s="66" t="s">
        <v>89</v>
      </c>
      <c r="Q42" s="63"/>
      <c r="R42" s="67" t="s">
        <v>125</v>
      </c>
      <c r="S42" s="63">
        <v>21</v>
      </c>
      <c r="T42" s="68" t="s">
        <v>162</v>
      </c>
      <c r="U42" s="63">
        <v>0</v>
      </c>
      <c r="V42" s="4">
        <v>3.2</v>
      </c>
      <c r="W42" s="3">
        <v>2.64</v>
      </c>
      <c r="X42" s="32"/>
      <c r="Y42" s="3">
        <v>0.3</v>
      </c>
      <c r="Z42" s="3">
        <v>0.2</v>
      </c>
      <c r="AA42" s="32"/>
      <c r="AB42" s="4">
        <v>0.020054945054945057</v>
      </c>
      <c r="AC42" s="3">
        <v>0.02</v>
      </c>
      <c r="AD42" s="32"/>
      <c r="AE42" s="4">
        <v>0.3</v>
      </c>
      <c r="AF42" s="4">
        <v>0.15</v>
      </c>
      <c r="AG42" s="32"/>
      <c r="AH42" s="32"/>
      <c r="AI42" s="32"/>
      <c r="AJ42" s="32"/>
      <c r="AK42" s="32"/>
      <c r="AL42" s="32"/>
      <c r="AM42" s="32"/>
      <c r="AZ42" s="1" t="s">
        <v>1</v>
      </c>
      <c r="BA42" s="1">
        <v>1976</v>
      </c>
      <c r="BB42" s="23" t="s">
        <v>168</v>
      </c>
      <c r="BC42" s="1">
        <v>33.43667</v>
      </c>
      <c r="BD42" s="1">
        <v>81.935278</v>
      </c>
      <c r="BE42" s="58">
        <v>413157</v>
      </c>
      <c r="BF42" s="58">
        <v>3699855</v>
      </c>
      <c r="BG42" s="58">
        <v>17</v>
      </c>
    </row>
    <row r="43" spans="1:59" s="1" customFormat="1" ht="8.25">
      <c r="A43" s="63" t="s">
        <v>37</v>
      </c>
      <c r="B43" s="63">
        <v>245</v>
      </c>
      <c r="C43" s="64" t="s">
        <v>38</v>
      </c>
      <c r="D43" s="64" t="s">
        <v>39</v>
      </c>
      <c r="E43" s="68" t="s">
        <v>163</v>
      </c>
      <c r="F43" s="69">
        <v>78</v>
      </c>
      <c r="G43" s="63">
        <v>413157</v>
      </c>
      <c r="H43" s="63">
        <v>3699855</v>
      </c>
      <c r="I43" s="68"/>
      <c r="J43" s="68">
        <v>8</v>
      </c>
      <c r="K43" s="68">
        <v>14.5</v>
      </c>
      <c r="L43" s="68">
        <v>150</v>
      </c>
      <c r="M43" s="66" t="s">
        <v>126</v>
      </c>
      <c r="N43" s="66" t="s">
        <v>127</v>
      </c>
      <c r="O43" s="63"/>
      <c r="P43" s="66" t="s">
        <v>128</v>
      </c>
      <c r="Q43" s="63"/>
      <c r="R43" s="67" t="s">
        <v>129</v>
      </c>
      <c r="S43" s="63">
        <v>21</v>
      </c>
      <c r="T43" s="68" t="s">
        <v>163</v>
      </c>
      <c r="U43" s="63">
        <v>0</v>
      </c>
      <c r="V43" s="4">
        <v>0</v>
      </c>
      <c r="W43" s="3">
        <v>0</v>
      </c>
      <c r="X43" s="32"/>
      <c r="Y43" s="3">
        <v>3779.9</v>
      </c>
      <c r="Z43" s="3">
        <v>37.19</v>
      </c>
      <c r="AA43" s="32"/>
      <c r="AB43" s="4">
        <v>0</v>
      </c>
      <c r="AC43" s="3">
        <v>0</v>
      </c>
      <c r="AD43" s="32"/>
      <c r="AE43" s="3">
        <v>124.4</v>
      </c>
      <c r="AF43" s="3">
        <v>34.88</v>
      </c>
      <c r="AG43" s="32"/>
      <c r="AH43" s="32"/>
      <c r="AI43" s="32"/>
      <c r="AJ43" s="32"/>
      <c r="AK43" s="32"/>
      <c r="AL43" s="32"/>
      <c r="AM43" s="32"/>
      <c r="AQ43" s="2" t="s">
        <v>130</v>
      </c>
      <c r="AR43" s="1" t="s">
        <v>131</v>
      </c>
      <c r="AS43" s="1">
        <v>90</v>
      </c>
      <c r="AZ43" s="1" t="s">
        <v>1</v>
      </c>
      <c r="BA43" s="1">
        <v>1971</v>
      </c>
      <c r="BB43" s="23" t="s">
        <v>168</v>
      </c>
      <c r="BC43" s="1">
        <v>33.43667</v>
      </c>
      <c r="BD43" s="1">
        <v>81.935278</v>
      </c>
      <c r="BE43" s="58">
        <v>413157</v>
      </c>
      <c r="BF43" s="58">
        <v>3699855</v>
      </c>
      <c r="BG43" s="58">
        <v>17</v>
      </c>
    </row>
    <row r="44" spans="1:59" s="1" customFormat="1" ht="8.25">
      <c r="A44" s="63" t="s">
        <v>37</v>
      </c>
      <c r="B44" s="63">
        <v>245</v>
      </c>
      <c r="C44" s="64" t="s">
        <v>38</v>
      </c>
      <c r="D44" s="64" t="s">
        <v>39</v>
      </c>
      <c r="E44" s="68" t="s">
        <v>164</v>
      </c>
      <c r="F44" s="69">
        <v>85</v>
      </c>
      <c r="G44" s="63">
        <v>413157</v>
      </c>
      <c r="H44" s="63">
        <v>3699855</v>
      </c>
      <c r="I44" s="68"/>
      <c r="J44" s="68">
        <v>4</v>
      </c>
      <c r="K44" s="68">
        <v>29</v>
      </c>
      <c r="L44" s="68">
        <v>142</v>
      </c>
      <c r="M44" s="66" t="s">
        <v>126</v>
      </c>
      <c r="N44" s="66" t="s">
        <v>127</v>
      </c>
      <c r="O44" s="63"/>
      <c r="P44" s="66" t="s">
        <v>128</v>
      </c>
      <c r="Q44" s="63"/>
      <c r="R44" s="67" t="s">
        <v>129</v>
      </c>
      <c r="S44" s="63"/>
      <c r="T44" s="68" t="s">
        <v>164</v>
      </c>
      <c r="U44" s="63">
        <v>0</v>
      </c>
      <c r="V44" s="26" t="s">
        <v>57</v>
      </c>
      <c r="W44" s="3"/>
      <c r="X44" s="32"/>
      <c r="Y44" s="3"/>
      <c r="Z44" s="3"/>
      <c r="AA44" s="32"/>
      <c r="AB44" s="4"/>
      <c r="AC44" s="3"/>
      <c r="AD44" s="32"/>
      <c r="AE44" s="3"/>
      <c r="AF44" s="3"/>
      <c r="AG44" s="32"/>
      <c r="AH44" s="32"/>
      <c r="AI44" s="32"/>
      <c r="AJ44" s="32"/>
      <c r="AK44" s="32"/>
      <c r="AL44" s="32"/>
      <c r="AM44" s="32"/>
      <c r="AQ44" s="2" t="s">
        <v>130</v>
      </c>
      <c r="AR44" s="1" t="s">
        <v>131</v>
      </c>
      <c r="AS44" s="1">
        <v>98</v>
      </c>
      <c r="AZ44" s="1" t="s">
        <v>1</v>
      </c>
      <c r="BA44" s="1">
        <v>1971</v>
      </c>
      <c r="BB44" s="23" t="s">
        <v>168</v>
      </c>
      <c r="BC44" s="1">
        <v>33.43667</v>
      </c>
      <c r="BD44" s="1">
        <v>81.935278</v>
      </c>
      <c r="BE44" s="58">
        <v>413157</v>
      </c>
      <c r="BF44" s="58">
        <v>3699855</v>
      </c>
      <c r="BG44" s="58">
        <v>17</v>
      </c>
    </row>
    <row r="45" spans="1:59" s="48" customFormat="1" ht="8.25">
      <c r="A45" s="48" t="s">
        <v>37</v>
      </c>
      <c r="B45" s="48">
        <v>245</v>
      </c>
      <c r="C45" s="49" t="s">
        <v>38</v>
      </c>
      <c r="D45" s="49" t="s">
        <v>39</v>
      </c>
      <c r="E45" s="51"/>
      <c r="F45" s="51"/>
      <c r="G45" s="48">
        <v>413157</v>
      </c>
      <c r="H45" s="48">
        <v>3699855</v>
      </c>
      <c r="I45" s="51"/>
      <c r="J45" s="51"/>
      <c r="K45" s="51"/>
      <c r="L45" s="51"/>
      <c r="M45" s="52" t="s">
        <v>132</v>
      </c>
      <c r="N45" s="52" t="s">
        <v>133</v>
      </c>
      <c r="P45" s="52" t="s">
        <v>134</v>
      </c>
      <c r="R45" s="53" t="s">
        <v>135</v>
      </c>
      <c r="S45" s="48">
        <v>21</v>
      </c>
      <c r="T45" s="51"/>
      <c r="U45" s="48" t="s">
        <v>177</v>
      </c>
      <c r="V45" s="54">
        <v>0</v>
      </c>
      <c r="W45" s="54">
        <v>0</v>
      </c>
      <c r="X45" s="55"/>
      <c r="Y45" s="54">
        <v>19.9</v>
      </c>
      <c r="Z45" s="54">
        <v>0</v>
      </c>
      <c r="AA45" s="55"/>
      <c r="AB45" s="54">
        <v>0</v>
      </c>
      <c r="AC45" s="54">
        <v>0</v>
      </c>
      <c r="AD45" s="55"/>
      <c r="AE45" s="54">
        <v>9.2</v>
      </c>
      <c r="AF45" s="54">
        <v>87.69</v>
      </c>
      <c r="AG45" s="55"/>
      <c r="AH45" s="55"/>
      <c r="AI45" s="55"/>
      <c r="AJ45" s="55"/>
      <c r="AK45" s="55"/>
      <c r="AL45" s="55"/>
      <c r="AM45" s="55"/>
      <c r="AZ45" s="48" t="s">
        <v>2</v>
      </c>
      <c r="BA45" s="48">
        <v>1991</v>
      </c>
      <c r="BB45" s="48" t="s">
        <v>168</v>
      </c>
      <c r="BC45" s="48">
        <v>33.43667</v>
      </c>
      <c r="BD45" s="48">
        <v>81.935278</v>
      </c>
      <c r="BE45" s="48">
        <v>413157</v>
      </c>
      <c r="BF45" s="48">
        <v>3699855</v>
      </c>
      <c r="BG45" s="48">
        <v>17</v>
      </c>
    </row>
    <row r="46" spans="2:39" s="1" customFormat="1" ht="8.25">
      <c r="B46" s="2"/>
      <c r="C46" s="2"/>
      <c r="E46" s="38"/>
      <c r="F46" s="38"/>
      <c r="G46" s="38"/>
      <c r="H46" s="38"/>
      <c r="I46" s="38"/>
      <c r="J46" s="38"/>
      <c r="K46" s="38"/>
      <c r="L46" s="38"/>
      <c r="R46" s="3"/>
      <c r="T46" s="38"/>
      <c r="V46" s="3"/>
      <c r="W46" s="3"/>
      <c r="X46" s="4"/>
      <c r="Y46" s="4"/>
      <c r="Z46" s="3"/>
      <c r="AA46" s="4"/>
      <c r="AB46" s="4"/>
      <c r="AC46" s="3"/>
      <c r="AD46" s="4"/>
      <c r="AE46" s="4"/>
      <c r="AF46" s="3"/>
      <c r="AG46" s="4"/>
      <c r="AH46" s="34"/>
      <c r="AI46" s="34"/>
      <c r="AJ46" s="4"/>
      <c r="AK46" s="34"/>
      <c r="AL46" s="34"/>
      <c r="AM46" s="4"/>
    </row>
    <row r="47" spans="2:39" s="1" customFormat="1" ht="8.25">
      <c r="B47" s="2"/>
      <c r="C47" s="2"/>
      <c r="E47" s="38"/>
      <c r="F47" s="37"/>
      <c r="G47" s="37"/>
      <c r="H47" s="37"/>
      <c r="I47" s="37"/>
      <c r="J47" s="37"/>
      <c r="K47" s="37"/>
      <c r="L47" s="37"/>
      <c r="R47" s="3"/>
      <c r="T47" s="38"/>
      <c r="V47" s="3"/>
      <c r="W47" s="3"/>
      <c r="X47" s="4"/>
      <c r="Y47" s="4"/>
      <c r="Z47" s="3"/>
      <c r="AA47" s="4"/>
      <c r="AB47" s="4"/>
      <c r="AC47" s="3"/>
      <c r="AD47" s="4"/>
      <c r="AE47" s="4"/>
      <c r="AF47" s="3"/>
      <c r="AG47" s="4"/>
      <c r="AH47" s="34"/>
      <c r="AI47" s="34"/>
      <c r="AJ47" s="4"/>
      <c r="AK47" s="34"/>
      <c r="AL47" s="34"/>
      <c r="AM47" s="4"/>
    </row>
    <row r="48" spans="2:39" s="1" customFormat="1" ht="8.25">
      <c r="B48" s="1" t="s">
        <v>147</v>
      </c>
      <c r="C48" s="2"/>
      <c r="E48" s="37"/>
      <c r="F48" s="38"/>
      <c r="G48" s="38"/>
      <c r="H48" s="38"/>
      <c r="I48" s="38"/>
      <c r="J48" s="38"/>
      <c r="K48" s="38"/>
      <c r="L48" s="38"/>
      <c r="O48" s="77"/>
      <c r="P48" s="77" t="s">
        <v>184</v>
      </c>
      <c r="R48" s="3"/>
      <c r="T48" s="37"/>
      <c r="V48" s="3"/>
      <c r="W48" s="3"/>
      <c r="X48" s="4"/>
      <c r="Y48" s="4"/>
      <c r="Z48" s="3"/>
      <c r="AA48" s="4"/>
      <c r="AB48" s="4"/>
      <c r="AC48" s="3"/>
      <c r="AD48" s="4"/>
      <c r="AE48" s="4"/>
      <c r="AF48" s="3"/>
      <c r="AG48" s="4"/>
      <c r="AH48" s="34"/>
      <c r="AI48" s="34"/>
      <c r="AJ48" s="4"/>
      <c r="AK48" s="34"/>
      <c r="AL48" s="34"/>
      <c r="AM48" s="4"/>
    </row>
    <row r="49" spans="2:39" s="1" customFormat="1" ht="8.25">
      <c r="B49" s="1" t="s">
        <v>148</v>
      </c>
      <c r="C49" s="2"/>
      <c r="E49" s="38"/>
      <c r="F49" s="38"/>
      <c r="G49" s="38"/>
      <c r="H49" s="38"/>
      <c r="I49" s="38"/>
      <c r="J49" s="38"/>
      <c r="K49" s="38"/>
      <c r="L49" s="38"/>
      <c r="O49" s="77" t="s">
        <v>67</v>
      </c>
      <c r="P49" s="78">
        <v>6</v>
      </c>
      <c r="R49" s="3"/>
      <c r="T49" s="38"/>
      <c r="U49" s="74" t="s">
        <v>183</v>
      </c>
      <c r="V49" s="3"/>
      <c r="W49" s="3"/>
      <c r="X49" s="4"/>
      <c r="Y49" s="4"/>
      <c r="Z49" s="3"/>
      <c r="AA49" s="4"/>
      <c r="AB49" s="4"/>
      <c r="AC49" s="3"/>
      <c r="AD49" s="4"/>
      <c r="AE49" s="4"/>
      <c r="AF49" s="3"/>
      <c r="AG49" s="4"/>
      <c r="AH49" s="34"/>
      <c r="AI49" s="34"/>
      <c r="AJ49" s="4"/>
      <c r="AK49" s="34"/>
      <c r="AL49" s="34"/>
      <c r="AM49" s="4"/>
    </row>
    <row r="50" spans="2:43" s="1" customFormat="1" ht="8.25">
      <c r="B50" s="1" t="s">
        <v>149</v>
      </c>
      <c r="C50" s="2"/>
      <c r="E50" s="38"/>
      <c r="F50" s="38"/>
      <c r="G50" s="38"/>
      <c r="H50" s="38"/>
      <c r="I50" s="38"/>
      <c r="J50" s="38"/>
      <c r="K50" s="38"/>
      <c r="L50" s="38"/>
      <c r="O50" s="77" t="s">
        <v>80</v>
      </c>
      <c r="P50" s="78">
        <v>13</v>
      </c>
      <c r="R50" s="3"/>
      <c r="S50" s="70" t="s">
        <v>169</v>
      </c>
      <c r="T50" s="71" t="s">
        <v>179</v>
      </c>
      <c r="U50" s="76">
        <f>SUM(X17+X20+X26)</f>
        <v>0.1205128205128205</v>
      </c>
      <c r="V50" s="47">
        <f>(V8+V9+V10+V11+V14+V15+V16+V17+V18+V19+V20+V21+V22+V23+V24+V25+V26+V27+V28+V29+V30+V31+V32+V33+V34+V35+V36+V38+V41+V42+V43+V45)</f>
        <v>7242.16</v>
      </c>
      <c r="W50" s="47">
        <f>(W8+W9+W10+W11+W14+W15+W16+W17+W18+W19+W20+W21+W22+W23+W24+W25+W26+W27+W28+W29+W30+W31+W32+W33+W34+W35+W36+W38+W41+W42+W43+W45)</f>
        <v>811.862</v>
      </c>
      <c r="X50" s="4"/>
      <c r="Y50" s="47">
        <f>(Y8+Y9+Y10+Y11+Y14+Y15+Y16+Y17+Y18+Y19+Y20+Y21+Y22+Y23+Y24+Y25+Y26+Y27+Y28+Y29+Y30+Y31+Y32+Y33+Y34+Y35+Y36+Y38+Y41+Y42+Y43+Y45)</f>
        <v>4081.52</v>
      </c>
      <c r="Z50" s="47">
        <f>(Z8+Z9+Z10+Z11+Z14+Z15+Z16+Z17+Z18+Z19+Z20+Z21+Z22+Z23+Z24+Z25+Z26+Z27+Z28+Z29+Z30+Z31+Z32+Z33+Z34+Z35+Z36+Z38+Z41+Z42+Z43+Z45)</f>
        <v>70.93</v>
      </c>
      <c r="AA50" s="4"/>
      <c r="AB50" s="47">
        <f>(AB8+AB9+AB10+AB11+AB14+AB15+AB16+AB17+AB18+AB19+AB20+AB21+AB22+AB23+AB24+AB25+AB26+AB27+AB28+AB29+AB30+AB31+AB32+AB33+AB34+AB35+AB36+AB38+AB41+AB42+AB43+AB45)</f>
        <v>2410.1320824175828</v>
      </c>
      <c r="AC50" s="47">
        <f>(AC8+AC9+AC10+AC11+AC14+AC15+AC16+AC17+AC18+AC19+AC20+AC21+AC22+AC23+AC24+AC25+AC26+AC27+AC28+AC29+AC30+AC31+AC32+AC33+AC34+AC35+AC36+AC38+AC41+AC42+AC43+AC45)</f>
        <v>15.994</v>
      </c>
      <c r="AD50" s="4"/>
      <c r="AE50" s="47">
        <f>(AE8+AE9+AE10+AE11+AE14+AE15+AE16+AE17+AE18+AE19+AE20+AE21+AE22+AE23+AE24+AE25+AE26+AE27+AE28+AE29+AE30+AE31+AE32+AE33+AE34+AE35+AE36+AE38+AE41+AE42+AE43+AE45)</f>
        <v>4382.614</v>
      </c>
      <c r="AF50" s="47">
        <f>(AF8+AF9+AF10+AF11+AF14+AF15+AF16+AF17+AF18+AF19+AF20+AF21+AF22+AF23+AF24+AF25+AF26+AF27+AF28+AF29+AF30+AF31+AF32+AF33+AF34+AF35+AF36+AF38+AF41+AF42+AF43+AF45)</f>
        <v>191.41400000000002</v>
      </c>
      <c r="AG50" s="4"/>
      <c r="AH50" s="34"/>
      <c r="AI50" s="34"/>
      <c r="AJ50" s="4"/>
      <c r="AK50" s="47">
        <f>(AK8+AK9+AK10+AK11+AK14+AK15+AK16+AK17+AK18+AK19+AK20+AK21+AK22+AK23+AK24+AK25+AK26+AK27+AK28+AK29+AK30+AK31+AK32+AK33+AK34+AK35+AK36+AK38+AK41+AK42+AK43+AK45)</f>
        <v>159.39999999999995</v>
      </c>
      <c r="AL50" s="47">
        <f>(AL8+AL9+AL10+AL11+AL14+AL15+AL16+AL17+AL18+AL19+AL20+AL21+AL22+AL23+AL24+AL25+AL26+AL27+AL28+AL29+AL30+AL31+AL32+AL33+AL34+AL35+AL36+AL38+AL41+AL42+AL43+AL45)</f>
        <v>30.15</v>
      </c>
      <c r="AM50" s="4"/>
      <c r="AQ50" s="2"/>
    </row>
    <row r="51" spans="2:39" s="1" customFormat="1" ht="8.25">
      <c r="B51" s="1" t="s">
        <v>150</v>
      </c>
      <c r="C51" s="2"/>
      <c r="E51" s="38"/>
      <c r="F51" s="38"/>
      <c r="G51" s="38"/>
      <c r="H51" s="38"/>
      <c r="I51" s="38"/>
      <c r="J51" s="38"/>
      <c r="K51" s="38"/>
      <c r="L51" s="38"/>
      <c r="O51" s="77" t="s">
        <v>92</v>
      </c>
      <c r="P51" s="78">
        <v>7</v>
      </c>
      <c r="R51" s="3"/>
      <c r="S51" s="70"/>
      <c r="T51" s="71" t="s">
        <v>180</v>
      </c>
      <c r="U51" s="76">
        <f>SUM(AD17+AD20+AD26)</f>
        <v>0.29505494505494506</v>
      </c>
      <c r="V51" s="3"/>
      <c r="W51" s="3"/>
      <c r="X51" s="4"/>
      <c r="Y51" s="4"/>
      <c r="Z51" s="3"/>
      <c r="AA51" s="4"/>
      <c r="AB51" s="4"/>
      <c r="AC51" s="5"/>
      <c r="AD51" s="4"/>
      <c r="AE51" s="4"/>
      <c r="AF51" s="3"/>
      <c r="AG51" s="4"/>
      <c r="AH51" s="34"/>
      <c r="AI51" s="34"/>
      <c r="AJ51" s="4"/>
      <c r="AK51" s="34"/>
      <c r="AL51" s="34"/>
      <c r="AM51" s="4"/>
    </row>
    <row r="52" spans="2:43" s="1" customFormat="1" ht="8.25">
      <c r="B52" s="1" t="s">
        <v>151</v>
      </c>
      <c r="C52" s="2"/>
      <c r="E52" s="38"/>
      <c r="F52" s="37"/>
      <c r="G52" s="37"/>
      <c r="H52" s="37"/>
      <c r="I52" s="37"/>
      <c r="J52" s="37"/>
      <c r="K52" s="37"/>
      <c r="L52" s="37"/>
      <c r="R52" s="3"/>
      <c r="S52" s="70"/>
      <c r="T52" s="71" t="s">
        <v>181</v>
      </c>
      <c r="U52" s="76">
        <f>SUM(AM20)</f>
        <v>0.007692307692307693</v>
      </c>
      <c r="V52" s="3"/>
      <c r="W52" s="3"/>
      <c r="X52" s="4"/>
      <c r="Y52" s="4"/>
      <c r="Z52" s="3"/>
      <c r="AA52" s="4"/>
      <c r="AB52" s="4"/>
      <c r="AC52" s="3"/>
      <c r="AD52" s="4"/>
      <c r="AE52" s="4"/>
      <c r="AF52" s="3"/>
      <c r="AG52" s="4"/>
      <c r="AH52" s="34"/>
      <c r="AI52" s="34"/>
      <c r="AJ52" s="4"/>
      <c r="AK52" s="34"/>
      <c r="AL52" s="34"/>
      <c r="AM52" s="4"/>
      <c r="AQ52" s="2"/>
    </row>
    <row r="53" spans="2:39" s="1" customFormat="1" ht="8.25">
      <c r="B53" s="1" t="s">
        <v>152</v>
      </c>
      <c r="C53" s="2"/>
      <c r="E53" s="37"/>
      <c r="F53" s="37"/>
      <c r="G53" s="37"/>
      <c r="H53" s="37"/>
      <c r="I53" s="37"/>
      <c r="J53" s="37"/>
      <c r="K53" s="37"/>
      <c r="L53" s="37"/>
      <c r="R53" s="3"/>
      <c r="S53" s="70"/>
      <c r="T53" s="72"/>
      <c r="U53" s="73"/>
      <c r="V53" s="3"/>
      <c r="W53" s="3"/>
      <c r="X53" s="4"/>
      <c r="Y53" s="4"/>
      <c r="Z53" s="3"/>
      <c r="AA53" s="4"/>
      <c r="AB53" s="4"/>
      <c r="AC53" s="3"/>
      <c r="AD53" s="4"/>
      <c r="AE53" s="4"/>
      <c r="AF53" s="3"/>
      <c r="AG53" s="4"/>
      <c r="AH53" s="34"/>
      <c r="AI53" s="34"/>
      <c r="AJ53" s="4"/>
      <c r="AK53" s="34"/>
      <c r="AL53" s="34"/>
      <c r="AM53" s="4"/>
    </row>
    <row r="54" spans="2:50" s="1" customFormat="1" ht="8.25">
      <c r="B54" s="2"/>
      <c r="C54" s="2"/>
      <c r="E54" s="37"/>
      <c r="F54" s="37"/>
      <c r="G54" s="37"/>
      <c r="H54" s="37"/>
      <c r="I54" s="37"/>
      <c r="J54" s="37"/>
      <c r="K54" s="37"/>
      <c r="L54" s="37"/>
      <c r="R54" s="3"/>
      <c r="S54" s="70"/>
      <c r="T54" s="71" t="s">
        <v>182</v>
      </c>
      <c r="U54" s="79">
        <f>SUM(X32)</f>
        <v>0.0008278716798896171</v>
      </c>
      <c r="V54" s="3"/>
      <c r="W54" s="3"/>
      <c r="X54" s="4"/>
      <c r="Y54" s="4"/>
      <c r="Z54" s="3"/>
      <c r="AA54" s="4"/>
      <c r="AB54" s="4"/>
      <c r="AC54" s="3"/>
      <c r="AD54" s="4"/>
      <c r="AE54" s="4"/>
      <c r="AF54" s="3"/>
      <c r="AG54" s="4"/>
      <c r="AH54" s="34"/>
      <c r="AI54" s="34"/>
      <c r="AJ54" s="4"/>
      <c r="AK54" s="34"/>
      <c r="AL54" s="34"/>
      <c r="AM54" s="4"/>
      <c r="AX54" s="6"/>
    </row>
    <row r="55" spans="2:43" s="1" customFormat="1" ht="8.25">
      <c r="B55" s="2"/>
      <c r="C55" s="2"/>
      <c r="E55" s="37"/>
      <c r="F55" s="37"/>
      <c r="G55" s="37"/>
      <c r="H55" s="37"/>
      <c r="I55" s="37"/>
      <c r="J55" s="37"/>
      <c r="K55" s="37"/>
      <c r="L55" s="37"/>
      <c r="R55" s="3"/>
      <c r="T55" s="37"/>
      <c r="V55" s="3"/>
      <c r="W55" s="3"/>
      <c r="X55" s="4"/>
      <c r="Y55" s="4"/>
      <c r="Z55" s="3"/>
      <c r="AA55" s="4"/>
      <c r="AB55" s="4"/>
      <c r="AC55" s="3"/>
      <c r="AD55" s="4"/>
      <c r="AE55" s="4"/>
      <c r="AF55" s="3"/>
      <c r="AG55" s="4"/>
      <c r="AH55" s="34"/>
      <c r="AI55" s="34"/>
      <c r="AJ55" s="4"/>
      <c r="AK55" s="34"/>
      <c r="AL55" s="34"/>
      <c r="AM55" s="4"/>
      <c r="AQ55" s="2"/>
    </row>
    <row r="56" spans="2:45" s="1" customFormat="1" ht="8.25">
      <c r="B56" s="2"/>
      <c r="C56" s="2"/>
      <c r="E56" s="37"/>
      <c r="F56" s="37"/>
      <c r="G56" s="37"/>
      <c r="H56" s="37"/>
      <c r="I56" s="37"/>
      <c r="J56" s="37"/>
      <c r="K56" s="37"/>
      <c r="L56" s="37"/>
      <c r="R56" s="3"/>
      <c r="T56" s="37"/>
      <c r="V56" s="3"/>
      <c r="W56" s="3"/>
      <c r="X56" s="4"/>
      <c r="Y56" s="4"/>
      <c r="Z56" s="3"/>
      <c r="AA56" s="4"/>
      <c r="AB56" s="4"/>
      <c r="AC56" s="3"/>
      <c r="AD56" s="4"/>
      <c r="AE56" s="4"/>
      <c r="AF56" s="3"/>
      <c r="AG56" s="4"/>
      <c r="AH56" s="34"/>
      <c r="AI56" s="34"/>
      <c r="AJ56" s="4"/>
      <c r="AK56" s="34"/>
      <c r="AL56" s="34"/>
      <c r="AM56" s="4"/>
      <c r="AQ56" s="2"/>
      <c r="AR56" s="6"/>
      <c r="AS56" s="6"/>
    </row>
    <row r="57" spans="2:43" s="1" customFormat="1" ht="8.25">
      <c r="B57" s="2"/>
      <c r="C57" s="2"/>
      <c r="E57" s="37"/>
      <c r="F57" s="37"/>
      <c r="G57" s="37"/>
      <c r="H57" s="37"/>
      <c r="I57" s="37"/>
      <c r="J57" s="37"/>
      <c r="K57" s="37"/>
      <c r="L57" s="37"/>
      <c r="R57" s="3"/>
      <c r="T57" s="37"/>
      <c r="V57" s="3"/>
      <c r="W57" s="3"/>
      <c r="X57" s="4"/>
      <c r="Y57" s="4"/>
      <c r="Z57" s="3"/>
      <c r="AA57" s="4"/>
      <c r="AB57" s="4"/>
      <c r="AC57" s="3"/>
      <c r="AD57" s="4"/>
      <c r="AE57" s="4"/>
      <c r="AF57" s="3"/>
      <c r="AG57" s="4"/>
      <c r="AH57" s="34"/>
      <c r="AI57" s="34"/>
      <c r="AJ57" s="4"/>
      <c r="AK57" s="34"/>
      <c r="AL57" s="34"/>
      <c r="AM57" s="4"/>
      <c r="AQ57" s="2"/>
    </row>
    <row r="58" spans="2:39" s="1" customFormat="1" ht="8.25">
      <c r="B58" s="2"/>
      <c r="C58" s="2"/>
      <c r="E58" s="37"/>
      <c r="F58" s="37"/>
      <c r="G58" s="37"/>
      <c r="H58" s="37"/>
      <c r="I58" s="37"/>
      <c r="J58" s="37"/>
      <c r="K58" s="37"/>
      <c r="L58" s="37"/>
      <c r="R58" s="3"/>
      <c r="T58" s="37"/>
      <c r="V58" s="3"/>
      <c r="W58" s="3"/>
      <c r="X58" s="4"/>
      <c r="Y58" s="4"/>
      <c r="Z58" s="3"/>
      <c r="AA58" s="4"/>
      <c r="AB58" s="4"/>
      <c r="AC58" s="3"/>
      <c r="AD58" s="4"/>
      <c r="AE58" s="4"/>
      <c r="AF58" s="3"/>
      <c r="AG58" s="4"/>
      <c r="AH58" s="34"/>
      <c r="AI58" s="34"/>
      <c r="AJ58" s="4"/>
      <c r="AK58" s="34"/>
      <c r="AL58" s="34"/>
      <c r="AM58" s="4"/>
    </row>
    <row r="59" spans="2:39" s="1" customFormat="1" ht="8.25">
      <c r="B59" s="2"/>
      <c r="C59" s="2"/>
      <c r="E59" s="37"/>
      <c r="F59" s="37"/>
      <c r="G59" s="37"/>
      <c r="H59" s="37"/>
      <c r="I59" s="37"/>
      <c r="J59" s="37"/>
      <c r="K59" s="37"/>
      <c r="L59" s="37"/>
      <c r="R59" s="3"/>
      <c r="T59" s="37"/>
      <c r="V59" s="3"/>
      <c r="W59" s="3"/>
      <c r="X59" s="4"/>
      <c r="Y59" s="4"/>
      <c r="Z59" s="3"/>
      <c r="AA59" s="4"/>
      <c r="AB59" s="4"/>
      <c r="AC59" s="3"/>
      <c r="AD59" s="4"/>
      <c r="AE59" s="4"/>
      <c r="AF59" s="3"/>
      <c r="AG59" s="4"/>
      <c r="AH59" s="34"/>
      <c r="AI59" s="34"/>
      <c r="AJ59" s="4"/>
      <c r="AK59" s="34"/>
      <c r="AL59" s="34"/>
      <c r="AM59" s="4"/>
    </row>
    <row r="60" spans="2:54" s="1" customFormat="1" ht="8.25">
      <c r="B60" s="2"/>
      <c r="C60" s="2"/>
      <c r="E60" s="37"/>
      <c r="F60" s="37"/>
      <c r="G60" s="37"/>
      <c r="H60" s="37"/>
      <c r="I60" s="37"/>
      <c r="J60" s="37"/>
      <c r="K60" s="37"/>
      <c r="L60" s="37"/>
      <c r="R60" s="3"/>
      <c r="T60" s="37"/>
      <c r="V60" s="3"/>
      <c r="W60" s="3"/>
      <c r="X60" s="4"/>
      <c r="Y60" s="4"/>
      <c r="Z60" s="3"/>
      <c r="AA60" s="4"/>
      <c r="AB60" s="4"/>
      <c r="AC60" s="3"/>
      <c r="AD60" s="4"/>
      <c r="AE60" s="4"/>
      <c r="AF60" s="3"/>
      <c r="AG60" s="4"/>
      <c r="AH60" s="34"/>
      <c r="AI60" s="34"/>
      <c r="AJ60" s="4"/>
      <c r="AK60" s="34"/>
      <c r="AL60" s="34"/>
      <c r="AM60" s="4"/>
      <c r="AZ60" s="6"/>
      <c r="BA60" s="6"/>
      <c r="BB60" s="6"/>
    </row>
    <row r="61" spans="2:54" s="1" customFormat="1" ht="8.25">
      <c r="B61" s="2"/>
      <c r="C61" s="2"/>
      <c r="E61" s="37"/>
      <c r="F61" s="37"/>
      <c r="G61" s="37"/>
      <c r="H61" s="37"/>
      <c r="I61" s="37"/>
      <c r="J61" s="37"/>
      <c r="K61" s="37"/>
      <c r="L61" s="37"/>
      <c r="R61" s="3"/>
      <c r="T61" s="37"/>
      <c r="V61" s="3"/>
      <c r="W61" s="3"/>
      <c r="X61" s="44"/>
      <c r="Y61" s="4"/>
      <c r="Z61" s="3"/>
      <c r="AA61" s="44"/>
      <c r="AB61" s="4"/>
      <c r="AC61" s="7"/>
      <c r="AD61" s="44"/>
      <c r="AE61" s="4"/>
      <c r="AF61" s="3"/>
      <c r="AG61" s="44"/>
      <c r="AH61" s="35"/>
      <c r="AI61" s="35"/>
      <c r="AJ61" s="44"/>
      <c r="AK61" s="35"/>
      <c r="AL61" s="35"/>
      <c r="AM61" s="44"/>
      <c r="AQ61" s="2"/>
      <c r="AZ61" s="6"/>
      <c r="BA61" s="6"/>
      <c r="BB61" s="6"/>
    </row>
    <row r="62" spans="2:54" s="1" customFormat="1" ht="8.25">
      <c r="B62" s="2"/>
      <c r="C62" s="2"/>
      <c r="E62" s="37"/>
      <c r="F62" s="37"/>
      <c r="G62" s="37"/>
      <c r="H62" s="37"/>
      <c r="I62" s="37"/>
      <c r="J62" s="37"/>
      <c r="K62" s="37"/>
      <c r="L62" s="37"/>
      <c r="R62" s="3"/>
      <c r="T62" s="37"/>
      <c r="V62" s="3"/>
      <c r="W62" s="3"/>
      <c r="X62" s="44"/>
      <c r="Y62" s="4"/>
      <c r="Z62" s="3"/>
      <c r="AA62" s="44"/>
      <c r="AB62" s="4"/>
      <c r="AC62" s="3"/>
      <c r="AD62" s="44"/>
      <c r="AE62" s="4"/>
      <c r="AF62" s="3"/>
      <c r="AG62" s="44"/>
      <c r="AH62" s="35"/>
      <c r="AI62" s="35"/>
      <c r="AJ62" s="44"/>
      <c r="AK62" s="35"/>
      <c r="AL62" s="35"/>
      <c r="AM62" s="44"/>
      <c r="AQ62" s="2"/>
      <c r="AZ62" s="6"/>
      <c r="BA62" s="6"/>
      <c r="BB62" s="6"/>
    </row>
    <row r="63" spans="2:43" s="1" customFormat="1" ht="8.25">
      <c r="B63" s="2"/>
      <c r="C63" s="2"/>
      <c r="E63" s="37"/>
      <c r="F63" s="37"/>
      <c r="G63" s="37"/>
      <c r="H63" s="37"/>
      <c r="I63" s="37"/>
      <c r="J63" s="37"/>
      <c r="K63" s="37"/>
      <c r="L63" s="37"/>
      <c r="R63" s="3"/>
      <c r="T63" s="37"/>
      <c r="V63" s="3"/>
      <c r="W63" s="3"/>
      <c r="X63" s="44"/>
      <c r="Y63" s="4"/>
      <c r="Z63" s="3"/>
      <c r="AA63" s="44"/>
      <c r="AB63" s="4"/>
      <c r="AC63" s="5"/>
      <c r="AD63" s="44"/>
      <c r="AE63" s="4"/>
      <c r="AF63" s="3"/>
      <c r="AG63" s="44"/>
      <c r="AH63" s="35"/>
      <c r="AI63" s="35"/>
      <c r="AJ63" s="44"/>
      <c r="AK63" s="35"/>
      <c r="AL63" s="35"/>
      <c r="AM63" s="44"/>
      <c r="AQ63" s="2"/>
    </row>
    <row r="64" spans="2:39" s="1" customFormat="1" ht="8.25">
      <c r="B64" s="2"/>
      <c r="C64" s="2"/>
      <c r="E64" s="37"/>
      <c r="F64" s="37"/>
      <c r="G64" s="37"/>
      <c r="H64" s="37"/>
      <c r="I64" s="37"/>
      <c r="J64" s="37"/>
      <c r="K64" s="37"/>
      <c r="L64" s="37"/>
      <c r="R64" s="3"/>
      <c r="T64" s="37"/>
      <c r="V64" s="3"/>
      <c r="W64" s="3"/>
      <c r="X64" s="44"/>
      <c r="Y64" s="4"/>
      <c r="Z64" s="3"/>
      <c r="AA64" s="44"/>
      <c r="AB64" s="4"/>
      <c r="AC64" s="3"/>
      <c r="AD64" s="44"/>
      <c r="AE64" s="4"/>
      <c r="AF64" s="3"/>
      <c r="AG64" s="44"/>
      <c r="AH64" s="35"/>
      <c r="AI64" s="35"/>
      <c r="AJ64" s="44"/>
      <c r="AK64" s="35"/>
      <c r="AL64" s="35"/>
      <c r="AM64" s="44"/>
    </row>
    <row r="65" spans="2:39" s="1" customFormat="1" ht="8.25">
      <c r="B65" s="2"/>
      <c r="C65" s="2"/>
      <c r="E65" s="37"/>
      <c r="F65" s="37"/>
      <c r="G65" s="37"/>
      <c r="H65" s="37"/>
      <c r="I65" s="37"/>
      <c r="J65" s="37"/>
      <c r="K65" s="37"/>
      <c r="L65" s="37"/>
      <c r="R65" s="3"/>
      <c r="T65" s="37"/>
      <c r="V65" s="3"/>
      <c r="W65" s="3"/>
      <c r="X65" s="44"/>
      <c r="Y65" s="4"/>
      <c r="Z65" s="3"/>
      <c r="AA65" s="44"/>
      <c r="AB65" s="4"/>
      <c r="AC65" s="3"/>
      <c r="AD65" s="44"/>
      <c r="AE65" s="4"/>
      <c r="AF65" s="3"/>
      <c r="AG65" s="44"/>
      <c r="AH65" s="35"/>
      <c r="AI65" s="35"/>
      <c r="AJ65" s="44"/>
      <c r="AK65" s="35"/>
      <c r="AL65" s="35"/>
      <c r="AM65" s="44"/>
    </row>
    <row r="66" spans="2:43" s="1" customFormat="1" ht="8.25">
      <c r="B66" s="2"/>
      <c r="C66" s="2"/>
      <c r="E66" s="37"/>
      <c r="F66" s="37"/>
      <c r="G66" s="37"/>
      <c r="H66" s="37"/>
      <c r="I66" s="37"/>
      <c r="J66" s="37"/>
      <c r="K66" s="37"/>
      <c r="L66" s="37"/>
      <c r="R66" s="3"/>
      <c r="T66" s="37"/>
      <c r="V66" s="3"/>
      <c r="W66" s="3"/>
      <c r="X66" s="44"/>
      <c r="Y66" s="4"/>
      <c r="Z66" s="3"/>
      <c r="AA66" s="44"/>
      <c r="AB66" s="4"/>
      <c r="AC66" s="3"/>
      <c r="AD66" s="44"/>
      <c r="AE66" s="4"/>
      <c r="AF66" s="3"/>
      <c r="AG66" s="44"/>
      <c r="AH66" s="35"/>
      <c r="AI66" s="35"/>
      <c r="AJ66" s="44"/>
      <c r="AK66" s="35"/>
      <c r="AL66" s="35"/>
      <c r="AM66" s="44"/>
      <c r="AQ66" s="2"/>
    </row>
    <row r="67" spans="2:43" s="1" customFormat="1" ht="8.25">
      <c r="B67" s="2"/>
      <c r="C67" s="2"/>
      <c r="E67" s="37"/>
      <c r="F67" s="37"/>
      <c r="G67" s="37"/>
      <c r="H67" s="37"/>
      <c r="I67" s="37"/>
      <c r="J67" s="37"/>
      <c r="K67" s="37"/>
      <c r="L67" s="37"/>
      <c r="R67" s="3"/>
      <c r="T67" s="37"/>
      <c r="V67" s="3"/>
      <c r="W67" s="3"/>
      <c r="X67" s="44"/>
      <c r="Y67" s="4"/>
      <c r="Z67" s="3"/>
      <c r="AA67" s="44"/>
      <c r="AB67" s="4"/>
      <c r="AC67" s="3"/>
      <c r="AD67" s="44"/>
      <c r="AE67" s="4"/>
      <c r="AF67" s="3"/>
      <c r="AG67" s="44"/>
      <c r="AH67" s="35"/>
      <c r="AI67" s="35"/>
      <c r="AJ67" s="44"/>
      <c r="AK67" s="35"/>
      <c r="AL67" s="35"/>
      <c r="AM67" s="44"/>
      <c r="AQ67" s="2"/>
    </row>
    <row r="68" spans="2:43" s="1" customFormat="1" ht="8.25">
      <c r="B68" s="2"/>
      <c r="C68" s="2"/>
      <c r="E68" s="37"/>
      <c r="F68" s="37"/>
      <c r="G68" s="37"/>
      <c r="H68" s="37"/>
      <c r="I68" s="37"/>
      <c r="J68" s="37"/>
      <c r="K68" s="37"/>
      <c r="L68" s="37"/>
      <c r="R68" s="3"/>
      <c r="T68" s="37"/>
      <c r="V68" s="3"/>
      <c r="W68" s="3"/>
      <c r="X68" s="44"/>
      <c r="Y68" s="4"/>
      <c r="Z68" s="3"/>
      <c r="AA68" s="44"/>
      <c r="AB68" s="4"/>
      <c r="AC68" s="3"/>
      <c r="AD68" s="44"/>
      <c r="AE68" s="4"/>
      <c r="AF68" s="3"/>
      <c r="AG68" s="44"/>
      <c r="AH68" s="35"/>
      <c r="AI68" s="35"/>
      <c r="AJ68" s="44"/>
      <c r="AK68" s="35"/>
      <c r="AL68" s="35"/>
      <c r="AM68" s="44"/>
      <c r="AQ68" s="2"/>
    </row>
    <row r="69" spans="2:39" s="1" customFormat="1" ht="8.25">
      <c r="B69" s="2"/>
      <c r="C69" s="2"/>
      <c r="E69" s="37"/>
      <c r="F69" s="38"/>
      <c r="G69" s="38"/>
      <c r="H69" s="38"/>
      <c r="I69" s="38"/>
      <c r="J69" s="38"/>
      <c r="K69" s="38"/>
      <c r="L69" s="38"/>
      <c r="R69" s="3"/>
      <c r="T69" s="37"/>
      <c r="V69" s="3"/>
      <c r="W69" s="3"/>
      <c r="X69" s="44"/>
      <c r="Y69" s="4"/>
      <c r="Z69" s="3"/>
      <c r="AA69" s="44"/>
      <c r="AB69" s="4"/>
      <c r="AC69" s="3"/>
      <c r="AD69" s="44"/>
      <c r="AE69" s="4"/>
      <c r="AF69" s="3"/>
      <c r="AG69" s="44"/>
      <c r="AH69" s="35"/>
      <c r="AI69" s="35"/>
      <c r="AJ69" s="44"/>
      <c r="AK69" s="35"/>
      <c r="AL69" s="35"/>
      <c r="AM69" s="44"/>
    </row>
    <row r="70" spans="2:43" s="1" customFormat="1" ht="8.25">
      <c r="B70" s="2"/>
      <c r="C70" s="2"/>
      <c r="E70" s="38"/>
      <c r="F70" s="38"/>
      <c r="G70" s="38"/>
      <c r="H70" s="38"/>
      <c r="I70" s="38"/>
      <c r="J70" s="38"/>
      <c r="K70" s="38"/>
      <c r="L70" s="38"/>
      <c r="R70" s="3"/>
      <c r="T70" s="38"/>
      <c r="V70" s="3"/>
      <c r="W70" s="3"/>
      <c r="X70" s="44"/>
      <c r="Y70" s="4"/>
      <c r="Z70" s="3"/>
      <c r="AA70" s="44"/>
      <c r="AB70" s="4"/>
      <c r="AC70" s="3"/>
      <c r="AD70" s="44"/>
      <c r="AE70" s="4"/>
      <c r="AF70" s="3"/>
      <c r="AG70" s="44"/>
      <c r="AH70" s="35"/>
      <c r="AI70" s="35"/>
      <c r="AJ70" s="44"/>
      <c r="AK70" s="35"/>
      <c r="AL70" s="35"/>
      <c r="AM70" s="44"/>
      <c r="AQ70" s="2"/>
    </row>
    <row r="71" spans="2:43" s="1" customFormat="1" ht="8.25">
      <c r="B71" s="2"/>
      <c r="C71" s="2"/>
      <c r="E71" s="38"/>
      <c r="F71" s="38"/>
      <c r="G71" s="38"/>
      <c r="H71" s="38"/>
      <c r="I71" s="38"/>
      <c r="J71" s="38"/>
      <c r="K71" s="38"/>
      <c r="L71" s="38"/>
      <c r="R71" s="3"/>
      <c r="T71" s="38"/>
      <c r="V71" s="3"/>
      <c r="W71" s="3"/>
      <c r="X71" s="44"/>
      <c r="Y71" s="4"/>
      <c r="Z71" s="3"/>
      <c r="AA71" s="44"/>
      <c r="AB71" s="4"/>
      <c r="AC71" s="3"/>
      <c r="AD71" s="44"/>
      <c r="AE71" s="4"/>
      <c r="AF71" s="3"/>
      <c r="AG71" s="44"/>
      <c r="AH71" s="35"/>
      <c r="AI71" s="35"/>
      <c r="AJ71" s="44"/>
      <c r="AK71" s="35"/>
      <c r="AL71" s="35"/>
      <c r="AM71" s="44"/>
      <c r="AQ71" s="2"/>
    </row>
    <row r="72" spans="2:40" s="1" customFormat="1" ht="8.25">
      <c r="B72" s="2"/>
      <c r="C72" s="2"/>
      <c r="E72" s="38"/>
      <c r="F72" s="37"/>
      <c r="G72" s="37"/>
      <c r="H72" s="37"/>
      <c r="I72" s="37"/>
      <c r="J72" s="37"/>
      <c r="K72" s="37"/>
      <c r="L72" s="37"/>
      <c r="R72" s="3"/>
      <c r="T72" s="38"/>
      <c r="V72" s="3"/>
      <c r="W72" s="3"/>
      <c r="X72" s="44"/>
      <c r="Y72" s="4"/>
      <c r="Z72" s="3"/>
      <c r="AA72" s="44"/>
      <c r="AB72" s="4"/>
      <c r="AC72" s="3"/>
      <c r="AD72" s="44"/>
      <c r="AE72" s="4"/>
      <c r="AF72" s="3"/>
      <c r="AG72" s="44"/>
      <c r="AH72" s="35"/>
      <c r="AI72" s="35"/>
      <c r="AJ72" s="44"/>
      <c r="AK72" s="35"/>
      <c r="AL72" s="35"/>
      <c r="AM72" s="44"/>
      <c r="AN72" s="2"/>
    </row>
    <row r="73" spans="5:20" ht="8.25">
      <c r="E73" s="37"/>
      <c r="F73" s="37"/>
      <c r="G73" s="37"/>
      <c r="H73" s="37"/>
      <c r="I73" s="37"/>
      <c r="J73" s="37"/>
      <c r="K73" s="37"/>
      <c r="L73" s="37"/>
      <c r="T73" s="37"/>
    </row>
    <row r="74" spans="5:20" ht="8.25">
      <c r="E74" s="37"/>
      <c r="F74" s="37"/>
      <c r="G74" s="37"/>
      <c r="H74" s="37"/>
      <c r="I74" s="37"/>
      <c r="J74" s="37"/>
      <c r="K74" s="37"/>
      <c r="L74" s="37"/>
      <c r="T74" s="37"/>
    </row>
    <row r="75" spans="5:20" ht="8.25">
      <c r="E75" s="37"/>
      <c r="F75" s="37"/>
      <c r="G75" s="37"/>
      <c r="H75" s="37"/>
      <c r="I75" s="37"/>
      <c r="J75" s="37"/>
      <c r="K75" s="37"/>
      <c r="L75" s="37"/>
      <c r="T75" s="37"/>
    </row>
    <row r="76" spans="5:20" ht="8.25">
      <c r="E76" s="37"/>
      <c r="F76" s="37"/>
      <c r="G76" s="37"/>
      <c r="H76" s="37"/>
      <c r="I76" s="37"/>
      <c r="J76" s="37"/>
      <c r="K76" s="37"/>
      <c r="L76" s="37"/>
      <c r="T76" s="37"/>
    </row>
    <row r="77" spans="5:20" ht="8.25">
      <c r="E77" s="37"/>
      <c r="F77" s="37"/>
      <c r="G77" s="37"/>
      <c r="H77" s="37"/>
      <c r="I77" s="37"/>
      <c r="J77" s="37"/>
      <c r="K77" s="37"/>
      <c r="L77" s="37"/>
      <c r="T77" s="37"/>
    </row>
    <row r="78" spans="5:20" ht="8.25">
      <c r="E78" s="37"/>
      <c r="F78" s="37"/>
      <c r="G78" s="37"/>
      <c r="H78" s="37"/>
      <c r="I78" s="37"/>
      <c r="J78" s="37"/>
      <c r="K78" s="37"/>
      <c r="L78" s="37"/>
      <c r="T78" s="37"/>
    </row>
    <row r="79" spans="5:20" ht="8.25">
      <c r="E79" s="37"/>
      <c r="F79" s="37"/>
      <c r="G79" s="37"/>
      <c r="H79" s="37"/>
      <c r="I79" s="37"/>
      <c r="J79" s="37"/>
      <c r="K79" s="37"/>
      <c r="L79" s="37"/>
      <c r="T79" s="37"/>
    </row>
    <row r="80" spans="5:20" ht="8.25">
      <c r="E80" s="37"/>
      <c r="F80" s="37"/>
      <c r="G80" s="37"/>
      <c r="H80" s="37"/>
      <c r="I80" s="37"/>
      <c r="J80" s="37"/>
      <c r="K80" s="37"/>
      <c r="L80" s="37"/>
      <c r="T80" s="37"/>
    </row>
    <row r="81" spans="5:20" ht="8.25">
      <c r="E81" s="37"/>
      <c r="F81" s="37"/>
      <c r="G81" s="37"/>
      <c r="H81" s="37"/>
      <c r="I81" s="37"/>
      <c r="J81" s="37"/>
      <c r="K81" s="37"/>
      <c r="L81" s="37"/>
      <c r="T81" s="37"/>
    </row>
    <row r="82" spans="5:20" ht="8.25">
      <c r="E82" s="37"/>
      <c r="F82" s="37"/>
      <c r="G82" s="37"/>
      <c r="H82" s="37"/>
      <c r="I82" s="37"/>
      <c r="J82" s="37"/>
      <c r="K82" s="37"/>
      <c r="L82" s="37"/>
      <c r="T82" s="37"/>
    </row>
    <row r="83" spans="5:20" ht="8.25">
      <c r="E83" s="37"/>
      <c r="F83" s="37"/>
      <c r="G83" s="37"/>
      <c r="H83" s="37"/>
      <c r="I83" s="37"/>
      <c r="J83" s="37"/>
      <c r="K83" s="37"/>
      <c r="L83" s="37"/>
      <c r="T83" s="37"/>
    </row>
    <row r="84" spans="5:20" ht="8.25">
      <c r="E84" s="37"/>
      <c r="F84" s="37"/>
      <c r="G84" s="37"/>
      <c r="H84" s="37"/>
      <c r="I84" s="37"/>
      <c r="J84" s="37"/>
      <c r="K84" s="37"/>
      <c r="L84" s="37"/>
      <c r="T84" s="37"/>
    </row>
    <row r="85" spans="5:20" ht="8.25">
      <c r="E85" s="37"/>
      <c r="T85" s="37"/>
    </row>
    <row r="86" spans="6:12" ht="8.25">
      <c r="F86" s="37"/>
      <c r="G86" s="37"/>
      <c r="H86" s="37"/>
      <c r="I86" s="37"/>
      <c r="J86" s="37"/>
      <c r="K86" s="37"/>
      <c r="L86" s="37"/>
    </row>
    <row r="87" spans="5:20" ht="8.25">
      <c r="E87" s="37"/>
      <c r="F87" s="37"/>
      <c r="G87" s="37"/>
      <c r="H87" s="37"/>
      <c r="I87" s="37"/>
      <c r="J87" s="37"/>
      <c r="K87" s="37"/>
      <c r="L87" s="37"/>
      <c r="T87" s="37"/>
    </row>
    <row r="88" spans="5:20" ht="8.25">
      <c r="E88" s="37"/>
      <c r="F88" s="37"/>
      <c r="G88" s="37"/>
      <c r="H88" s="37"/>
      <c r="I88" s="37"/>
      <c r="J88" s="37"/>
      <c r="K88" s="37"/>
      <c r="L88" s="37"/>
      <c r="T88" s="37"/>
    </row>
    <row r="89" spans="5:20" ht="8.25">
      <c r="E89" s="37"/>
      <c r="F89" s="37"/>
      <c r="G89" s="37"/>
      <c r="H89" s="37"/>
      <c r="I89" s="37"/>
      <c r="J89" s="37"/>
      <c r="K89" s="37"/>
      <c r="L89" s="37"/>
      <c r="T89" s="37"/>
    </row>
    <row r="90" spans="5:20" ht="8.25">
      <c r="E90" s="37"/>
      <c r="F90" s="37"/>
      <c r="G90" s="37"/>
      <c r="H90" s="37"/>
      <c r="I90" s="37"/>
      <c r="J90" s="37"/>
      <c r="K90" s="37"/>
      <c r="L90" s="37"/>
      <c r="T90" s="37"/>
    </row>
    <row r="91" spans="5:20" ht="8.25">
      <c r="E91" s="37"/>
      <c r="F91" s="37"/>
      <c r="G91" s="37"/>
      <c r="H91" s="37"/>
      <c r="I91" s="37"/>
      <c r="J91" s="37"/>
      <c r="K91" s="37"/>
      <c r="L91" s="37"/>
      <c r="T91" s="37"/>
    </row>
    <row r="92" spans="5:20" ht="8.25">
      <c r="E92" s="37"/>
      <c r="F92" s="37"/>
      <c r="G92" s="37"/>
      <c r="H92" s="37"/>
      <c r="I92" s="37"/>
      <c r="J92" s="37"/>
      <c r="K92" s="37"/>
      <c r="L92" s="37"/>
      <c r="T92" s="37"/>
    </row>
    <row r="93" spans="5:20" ht="8.25">
      <c r="E93" s="37"/>
      <c r="F93" s="37"/>
      <c r="G93" s="37"/>
      <c r="H93" s="37"/>
      <c r="I93" s="37"/>
      <c r="J93" s="37"/>
      <c r="K93" s="37"/>
      <c r="L93" s="37"/>
      <c r="T93" s="37"/>
    </row>
    <row r="94" spans="5:20" ht="8.25">
      <c r="E94" s="37"/>
      <c r="F94" s="37"/>
      <c r="G94" s="37"/>
      <c r="H94" s="37"/>
      <c r="I94" s="37"/>
      <c r="J94" s="37"/>
      <c r="K94" s="37"/>
      <c r="L94" s="37"/>
      <c r="T94" s="37"/>
    </row>
    <row r="95" spans="5:20" ht="8.25">
      <c r="E95" s="37"/>
      <c r="F95" s="37"/>
      <c r="G95" s="37"/>
      <c r="H95" s="37"/>
      <c r="I95" s="37"/>
      <c r="J95" s="37"/>
      <c r="K95" s="37"/>
      <c r="L95" s="37"/>
      <c r="T95" s="37"/>
    </row>
    <row r="96" spans="5:20" ht="8.25">
      <c r="E96" s="37"/>
      <c r="F96" s="37"/>
      <c r="G96" s="37"/>
      <c r="H96" s="37"/>
      <c r="I96" s="37"/>
      <c r="J96" s="37"/>
      <c r="K96" s="37"/>
      <c r="L96" s="37"/>
      <c r="T96" s="37"/>
    </row>
    <row r="97" spans="5:20" ht="8.25">
      <c r="E97" s="37"/>
      <c r="F97" s="37"/>
      <c r="G97" s="37"/>
      <c r="H97" s="37"/>
      <c r="I97" s="37"/>
      <c r="J97" s="37"/>
      <c r="K97" s="37"/>
      <c r="L97" s="37"/>
      <c r="T97" s="37"/>
    </row>
    <row r="98" spans="5:20" ht="8.25">
      <c r="E98" s="37"/>
      <c r="F98" s="37"/>
      <c r="G98" s="37"/>
      <c r="H98" s="37"/>
      <c r="I98" s="37"/>
      <c r="J98" s="37"/>
      <c r="K98" s="37"/>
      <c r="L98" s="37"/>
      <c r="T98" s="37"/>
    </row>
    <row r="99" spans="5:20" ht="8.25">
      <c r="E99" s="37"/>
      <c r="F99" s="37"/>
      <c r="G99" s="37"/>
      <c r="H99" s="37"/>
      <c r="I99" s="37"/>
      <c r="J99" s="37"/>
      <c r="K99" s="37"/>
      <c r="L99" s="37"/>
      <c r="T99" s="37"/>
    </row>
    <row r="100" spans="5:20" ht="8.25">
      <c r="E100" s="37"/>
      <c r="F100" s="37"/>
      <c r="G100" s="37"/>
      <c r="H100" s="37"/>
      <c r="I100" s="37"/>
      <c r="J100" s="37"/>
      <c r="K100" s="37"/>
      <c r="L100" s="37"/>
      <c r="T100" s="37"/>
    </row>
    <row r="101" spans="5:20" ht="8.25">
      <c r="E101" s="37"/>
      <c r="F101" s="37"/>
      <c r="G101" s="37"/>
      <c r="H101" s="37"/>
      <c r="I101" s="37"/>
      <c r="J101" s="37"/>
      <c r="K101" s="37"/>
      <c r="L101" s="37"/>
      <c r="T101" s="37"/>
    </row>
    <row r="102" spans="5:20" ht="8.25">
      <c r="E102" s="37"/>
      <c r="F102" s="37"/>
      <c r="G102" s="37"/>
      <c r="H102" s="37"/>
      <c r="I102" s="37"/>
      <c r="J102" s="37"/>
      <c r="K102" s="37"/>
      <c r="L102" s="37"/>
      <c r="T102" s="37"/>
    </row>
    <row r="103" spans="5:20" ht="8.25">
      <c r="E103" s="37"/>
      <c r="T103" s="37"/>
    </row>
    <row r="104" spans="6:12" ht="8.25">
      <c r="F104" s="37"/>
      <c r="G104" s="37"/>
      <c r="H104" s="37"/>
      <c r="I104" s="37"/>
      <c r="J104" s="37"/>
      <c r="K104" s="37"/>
      <c r="L104" s="37"/>
    </row>
    <row r="105" spans="5:20" ht="8.25">
      <c r="E105" s="37"/>
      <c r="F105" s="37"/>
      <c r="G105" s="37"/>
      <c r="H105" s="37"/>
      <c r="I105" s="37"/>
      <c r="J105" s="37"/>
      <c r="K105" s="37"/>
      <c r="L105" s="37"/>
      <c r="T105" s="37"/>
    </row>
    <row r="106" spans="5:20" ht="8.25">
      <c r="E106" s="37"/>
      <c r="F106" s="37"/>
      <c r="G106" s="37"/>
      <c r="H106" s="37"/>
      <c r="I106" s="37"/>
      <c r="J106" s="37"/>
      <c r="K106" s="37"/>
      <c r="L106" s="37"/>
      <c r="T106" s="37"/>
    </row>
    <row r="107" spans="5:20" ht="8.25">
      <c r="E107" s="37"/>
      <c r="F107" s="37"/>
      <c r="G107" s="37"/>
      <c r="H107" s="37"/>
      <c r="I107" s="37"/>
      <c r="J107" s="37"/>
      <c r="K107" s="37"/>
      <c r="L107" s="37"/>
      <c r="T107" s="37"/>
    </row>
    <row r="108" spans="5:20" ht="8.25">
      <c r="E108" s="37"/>
      <c r="F108" s="37"/>
      <c r="G108" s="37"/>
      <c r="H108" s="37"/>
      <c r="I108" s="37"/>
      <c r="J108" s="37"/>
      <c r="K108" s="37"/>
      <c r="L108" s="37"/>
      <c r="T108" s="37"/>
    </row>
    <row r="109" spans="5:20" ht="8.25">
      <c r="E109" s="37"/>
      <c r="F109" s="37"/>
      <c r="G109" s="37"/>
      <c r="H109" s="37"/>
      <c r="I109" s="37"/>
      <c r="J109" s="37"/>
      <c r="K109" s="37"/>
      <c r="L109" s="37"/>
      <c r="T109" s="37"/>
    </row>
    <row r="110" spans="5:20" ht="8.25">
      <c r="E110" s="37"/>
      <c r="F110" s="37"/>
      <c r="G110" s="37"/>
      <c r="H110" s="37"/>
      <c r="I110" s="37"/>
      <c r="J110" s="37"/>
      <c r="K110" s="37"/>
      <c r="L110" s="37"/>
      <c r="T110" s="37"/>
    </row>
    <row r="111" spans="5:20" ht="8.25">
      <c r="E111" s="37"/>
      <c r="F111" s="37"/>
      <c r="G111" s="37"/>
      <c r="H111" s="37"/>
      <c r="I111" s="37"/>
      <c r="J111" s="37"/>
      <c r="K111" s="37"/>
      <c r="L111" s="37"/>
      <c r="T111" s="37"/>
    </row>
    <row r="112" spans="5:20" ht="8.25">
      <c r="E112" s="37"/>
      <c r="F112" s="37"/>
      <c r="G112" s="37"/>
      <c r="H112" s="37"/>
      <c r="I112" s="37"/>
      <c r="J112" s="37"/>
      <c r="K112" s="37"/>
      <c r="L112" s="37"/>
      <c r="T112" s="37"/>
    </row>
    <row r="113" spans="5:20" ht="8.25">
      <c r="E113" s="37"/>
      <c r="T113" s="37"/>
    </row>
    <row r="114" spans="6:12" ht="8.25">
      <c r="F114" s="37"/>
      <c r="G114" s="37"/>
      <c r="H114" s="37"/>
      <c r="I114" s="37"/>
      <c r="J114" s="37"/>
      <c r="K114" s="37"/>
      <c r="L114" s="37"/>
    </row>
    <row r="115" spans="5:20" ht="8.25">
      <c r="E115" s="37"/>
      <c r="F115" s="37"/>
      <c r="G115" s="37"/>
      <c r="H115" s="37"/>
      <c r="I115" s="37"/>
      <c r="J115" s="37"/>
      <c r="K115" s="37"/>
      <c r="L115" s="37"/>
      <c r="T115" s="37"/>
    </row>
    <row r="116" spans="5:20" ht="8.25">
      <c r="E116" s="37"/>
      <c r="F116" s="37"/>
      <c r="G116" s="37"/>
      <c r="H116" s="37"/>
      <c r="I116" s="37"/>
      <c r="J116" s="37"/>
      <c r="K116" s="37"/>
      <c r="L116" s="37"/>
      <c r="T116" s="37"/>
    </row>
    <row r="117" spans="5:20" ht="8.25">
      <c r="E117" s="37"/>
      <c r="F117" s="37"/>
      <c r="G117" s="37"/>
      <c r="H117" s="37"/>
      <c r="I117" s="37"/>
      <c r="J117" s="37"/>
      <c r="K117" s="37"/>
      <c r="L117" s="37"/>
      <c r="T117" s="37"/>
    </row>
    <row r="118" spans="5:20" ht="8.25">
      <c r="E118" s="37"/>
      <c r="F118" s="37"/>
      <c r="G118" s="37"/>
      <c r="H118" s="37"/>
      <c r="I118" s="37"/>
      <c r="J118" s="37"/>
      <c r="K118" s="37"/>
      <c r="L118" s="37"/>
      <c r="T118" s="37"/>
    </row>
    <row r="119" spans="5:20" ht="8.25">
      <c r="E119" s="37"/>
      <c r="F119" s="37"/>
      <c r="G119" s="37"/>
      <c r="H119" s="37"/>
      <c r="I119" s="37"/>
      <c r="J119" s="37"/>
      <c r="K119" s="37"/>
      <c r="L119" s="37"/>
      <c r="T119" s="37"/>
    </row>
    <row r="120" spans="5:20" ht="8.25">
      <c r="E120" s="37"/>
      <c r="F120" s="37"/>
      <c r="G120" s="37"/>
      <c r="H120" s="37"/>
      <c r="I120" s="37"/>
      <c r="J120" s="37"/>
      <c r="K120" s="37"/>
      <c r="L120" s="37"/>
      <c r="T120" s="37"/>
    </row>
    <row r="121" spans="5:20" ht="8.25">
      <c r="E121" s="37"/>
      <c r="F121" s="37"/>
      <c r="G121" s="37"/>
      <c r="H121" s="37"/>
      <c r="I121" s="37"/>
      <c r="J121" s="37"/>
      <c r="K121" s="37"/>
      <c r="L121" s="37"/>
      <c r="T121" s="37"/>
    </row>
    <row r="122" spans="5:20" ht="8.25">
      <c r="E122" s="37"/>
      <c r="F122" s="37"/>
      <c r="G122" s="37"/>
      <c r="H122" s="37"/>
      <c r="I122" s="37"/>
      <c r="J122" s="37"/>
      <c r="K122" s="37"/>
      <c r="L122" s="37"/>
      <c r="T122" s="37"/>
    </row>
    <row r="123" spans="5:20" ht="8.25">
      <c r="E123" s="37"/>
      <c r="F123" s="37"/>
      <c r="G123" s="37"/>
      <c r="H123" s="37"/>
      <c r="I123" s="37"/>
      <c r="J123" s="37"/>
      <c r="K123" s="37"/>
      <c r="L123" s="37"/>
      <c r="T123" s="37"/>
    </row>
    <row r="124" spans="5:20" ht="8.25">
      <c r="E124" s="37"/>
      <c r="F124" s="37"/>
      <c r="G124" s="37"/>
      <c r="H124" s="37"/>
      <c r="I124" s="37"/>
      <c r="J124" s="37"/>
      <c r="K124" s="37"/>
      <c r="L124" s="37"/>
      <c r="T124" s="37"/>
    </row>
    <row r="125" spans="5:20" ht="8.25">
      <c r="E125" s="37"/>
      <c r="F125" s="37"/>
      <c r="G125" s="37"/>
      <c r="H125" s="37"/>
      <c r="I125" s="37"/>
      <c r="J125" s="37"/>
      <c r="K125" s="37"/>
      <c r="L125" s="37"/>
      <c r="T125" s="37"/>
    </row>
    <row r="126" spans="5:20" ht="8.25">
      <c r="E126" s="37"/>
      <c r="F126" s="37"/>
      <c r="G126" s="37"/>
      <c r="H126" s="37"/>
      <c r="I126" s="37"/>
      <c r="J126" s="37"/>
      <c r="K126" s="37"/>
      <c r="L126" s="37"/>
      <c r="T126" s="37"/>
    </row>
    <row r="127" spans="5:20" ht="8.25">
      <c r="E127" s="37"/>
      <c r="F127" s="37"/>
      <c r="G127" s="37"/>
      <c r="H127" s="37"/>
      <c r="I127" s="37"/>
      <c r="J127" s="37"/>
      <c r="K127" s="37"/>
      <c r="L127" s="37"/>
      <c r="T127" s="37"/>
    </row>
    <row r="128" spans="5:20" ht="8.25">
      <c r="E128" s="37"/>
      <c r="F128" s="37"/>
      <c r="G128" s="37"/>
      <c r="H128" s="37"/>
      <c r="I128" s="37"/>
      <c r="J128" s="37"/>
      <c r="K128" s="37"/>
      <c r="L128" s="37"/>
      <c r="T128" s="37"/>
    </row>
    <row r="129" spans="5:20" ht="8.25">
      <c r="E129" s="37"/>
      <c r="F129" s="37"/>
      <c r="G129" s="37"/>
      <c r="H129" s="37"/>
      <c r="I129" s="37"/>
      <c r="J129" s="37"/>
      <c r="K129" s="37"/>
      <c r="L129" s="37"/>
      <c r="T129" s="37"/>
    </row>
    <row r="130" spans="5:20" ht="8.25">
      <c r="E130" s="37"/>
      <c r="F130" s="37"/>
      <c r="G130" s="37"/>
      <c r="H130" s="37"/>
      <c r="I130" s="37"/>
      <c r="J130" s="37"/>
      <c r="K130" s="37"/>
      <c r="L130" s="37"/>
      <c r="T130" s="37"/>
    </row>
    <row r="131" spans="5:20" ht="8.25">
      <c r="E131" s="37"/>
      <c r="F131" s="37"/>
      <c r="G131" s="37"/>
      <c r="H131" s="37"/>
      <c r="I131" s="37"/>
      <c r="J131" s="37"/>
      <c r="K131" s="37"/>
      <c r="L131" s="37"/>
      <c r="T131" s="37"/>
    </row>
    <row r="132" spans="5:20" ht="8.25">
      <c r="E132" s="37"/>
      <c r="F132" s="37"/>
      <c r="G132" s="37"/>
      <c r="H132" s="37"/>
      <c r="I132" s="37"/>
      <c r="J132" s="37"/>
      <c r="K132" s="37"/>
      <c r="L132" s="37"/>
      <c r="T132" s="37"/>
    </row>
    <row r="133" spans="5:20" ht="8.25">
      <c r="E133" s="37"/>
      <c r="T133" s="37"/>
    </row>
    <row r="134" spans="6:12" ht="8.25">
      <c r="F134" s="37"/>
      <c r="G134" s="37"/>
      <c r="H134" s="37"/>
      <c r="I134" s="37"/>
      <c r="J134" s="37"/>
      <c r="K134" s="37"/>
      <c r="L134" s="37"/>
    </row>
    <row r="135" spans="5:20" ht="8.25">
      <c r="E135" s="37"/>
      <c r="F135" s="37"/>
      <c r="G135" s="37"/>
      <c r="H135" s="37"/>
      <c r="I135" s="37"/>
      <c r="J135" s="37"/>
      <c r="K135" s="37"/>
      <c r="L135" s="37"/>
      <c r="T135" s="37"/>
    </row>
    <row r="136" spans="5:20" ht="8.25">
      <c r="E136" s="37"/>
      <c r="F136" s="37"/>
      <c r="G136" s="37"/>
      <c r="H136" s="37"/>
      <c r="I136" s="37"/>
      <c r="J136" s="37"/>
      <c r="K136" s="37"/>
      <c r="L136" s="37"/>
      <c r="T136" s="37"/>
    </row>
    <row r="137" spans="5:20" ht="8.25">
      <c r="E137" s="37"/>
      <c r="F137" s="37"/>
      <c r="G137" s="37"/>
      <c r="H137" s="37"/>
      <c r="I137" s="37"/>
      <c r="J137" s="37"/>
      <c r="K137" s="37"/>
      <c r="L137" s="37"/>
      <c r="T137" s="37"/>
    </row>
    <row r="138" spans="5:20" ht="8.25">
      <c r="E138" s="37"/>
      <c r="F138" s="37"/>
      <c r="G138" s="37"/>
      <c r="H138" s="37"/>
      <c r="I138" s="37"/>
      <c r="J138" s="37"/>
      <c r="K138" s="37"/>
      <c r="L138" s="37"/>
      <c r="T138" s="37"/>
    </row>
    <row r="139" spans="5:20" ht="8.25">
      <c r="E139" s="37"/>
      <c r="F139" s="37"/>
      <c r="G139" s="37"/>
      <c r="H139" s="37"/>
      <c r="I139" s="37"/>
      <c r="J139" s="37"/>
      <c r="K139" s="37"/>
      <c r="L139" s="37"/>
      <c r="T139" s="37"/>
    </row>
    <row r="140" spans="5:20" ht="8.25">
      <c r="E140" s="37"/>
      <c r="F140" s="37"/>
      <c r="G140" s="37"/>
      <c r="H140" s="37"/>
      <c r="I140" s="37"/>
      <c r="J140" s="37"/>
      <c r="K140" s="37"/>
      <c r="L140" s="37"/>
      <c r="T140" s="37"/>
    </row>
    <row r="141" spans="5:20" ht="8.25">
      <c r="E141" s="37"/>
      <c r="T141" s="37"/>
    </row>
    <row r="142" spans="6:12" ht="8.25">
      <c r="F142" s="37"/>
      <c r="G142" s="37"/>
      <c r="H142" s="37"/>
      <c r="I142" s="37"/>
      <c r="J142" s="37"/>
      <c r="K142" s="37"/>
      <c r="L142" s="37"/>
    </row>
    <row r="143" spans="5:20" ht="8.25">
      <c r="E143" s="37"/>
      <c r="F143" s="37"/>
      <c r="G143" s="37"/>
      <c r="H143" s="37"/>
      <c r="I143" s="37"/>
      <c r="J143" s="37"/>
      <c r="K143" s="37"/>
      <c r="L143" s="37"/>
      <c r="T143" s="37"/>
    </row>
    <row r="144" spans="5:20" ht="8.25">
      <c r="E144" s="37"/>
      <c r="F144" s="37"/>
      <c r="G144" s="37"/>
      <c r="H144" s="37"/>
      <c r="I144" s="37"/>
      <c r="J144" s="37"/>
      <c r="K144" s="37"/>
      <c r="L144" s="37"/>
      <c r="T144" s="37"/>
    </row>
    <row r="145" spans="5:20" ht="8.25">
      <c r="E145" s="37"/>
      <c r="F145" s="37"/>
      <c r="G145" s="37"/>
      <c r="H145" s="37"/>
      <c r="I145" s="37"/>
      <c r="J145" s="37"/>
      <c r="K145" s="37"/>
      <c r="L145" s="37"/>
      <c r="T145" s="37"/>
    </row>
    <row r="146" spans="5:20" ht="8.25">
      <c r="E146" s="37"/>
      <c r="F146" s="37"/>
      <c r="G146" s="37"/>
      <c r="H146" s="37"/>
      <c r="I146" s="37"/>
      <c r="J146" s="37"/>
      <c r="K146" s="37"/>
      <c r="L146" s="37"/>
      <c r="T146" s="37"/>
    </row>
    <row r="147" spans="5:20" ht="8.25">
      <c r="E147" s="37"/>
      <c r="F147" s="37"/>
      <c r="G147" s="37"/>
      <c r="H147" s="37"/>
      <c r="I147" s="37"/>
      <c r="J147" s="37"/>
      <c r="K147" s="37"/>
      <c r="L147" s="37"/>
      <c r="T147" s="37"/>
    </row>
    <row r="148" spans="5:20" ht="8.25">
      <c r="E148" s="37"/>
      <c r="F148" s="37"/>
      <c r="G148" s="37"/>
      <c r="H148" s="37"/>
      <c r="I148" s="37"/>
      <c r="J148" s="37"/>
      <c r="K148" s="37"/>
      <c r="L148" s="37"/>
      <c r="T148" s="37"/>
    </row>
    <row r="149" spans="5:20" ht="8.25">
      <c r="E149" s="37"/>
      <c r="F149" s="37"/>
      <c r="G149" s="37"/>
      <c r="H149" s="37"/>
      <c r="I149" s="37"/>
      <c r="J149" s="37"/>
      <c r="K149" s="37"/>
      <c r="L149" s="37"/>
      <c r="T149" s="37"/>
    </row>
    <row r="150" spans="5:20" ht="8.25">
      <c r="E150" s="37"/>
      <c r="F150" s="37"/>
      <c r="G150" s="37"/>
      <c r="H150" s="37"/>
      <c r="I150" s="37"/>
      <c r="J150" s="37"/>
      <c r="K150" s="37"/>
      <c r="L150" s="37"/>
      <c r="T150" s="37"/>
    </row>
    <row r="151" spans="5:20" ht="8.25">
      <c r="E151" s="37"/>
      <c r="F151" s="37"/>
      <c r="G151" s="37"/>
      <c r="H151" s="37"/>
      <c r="I151" s="37"/>
      <c r="J151" s="37"/>
      <c r="K151" s="37"/>
      <c r="L151" s="37"/>
      <c r="T151" s="37"/>
    </row>
    <row r="152" spans="5:20" ht="8.25">
      <c r="E152" s="37"/>
      <c r="F152" s="37"/>
      <c r="G152" s="37"/>
      <c r="H152" s="37"/>
      <c r="I152" s="37"/>
      <c r="J152" s="37"/>
      <c r="K152" s="37"/>
      <c r="L152" s="37"/>
      <c r="T152" s="37"/>
    </row>
    <row r="153" spans="5:20" ht="8.25">
      <c r="E153" s="37"/>
      <c r="F153" s="37"/>
      <c r="G153" s="37"/>
      <c r="H153" s="37"/>
      <c r="I153" s="37"/>
      <c r="J153" s="37"/>
      <c r="K153" s="37"/>
      <c r="L153" s="37"/>
      <c r="T153" s="37"/>
    </row>
    <row r="154" spans="5:20" ht="8.25">
      <c r="E154" s="37"/>
      <c r="F154" s="37"/>
      <c r="G154" s="37"/>
      <c r="H154" s="37"/>
      <c r="I154" s="37"/>
      <c r="J154" s="37"/>
      <c r="K154" s="37"/>
      <c r="L154" s="37"/>
      <c r="T154" s="37"/>
    </row>
    <row r="155" spans="5:20" ht="8.25">
      <c r="E155" s="37"/>
      <c r="F155" s="37"/>
      <c r="G155" s="37"/>
      <c r="H155" s="37"/>
      <c r="I155" s="37"/>
      <c r="J155" s="37"/>
      <c r="K155" s="37"/>
      <c r="L155" s="37"/>
      <c r="T155" s="37"/>
    </row>
    <row r="156" spans="5:20" ht="8.25">
      <c r="E156" s="37"/>
      <c r="F156" s="37"/>
      <c r="G156" s="37"/>
      <c r="H156" s="37"/>
      <c r="I156" s="37"/>
      <c r="J156" s="37"/>
      <c r="K156" s="37"/>
      <c r="L156" s="37"/>
      <c r="T156" s="37"/>
    </row>
    <row r="157" spans="5:20" ht="8.25">
      <c r="E157" s="37"/>
      <c r="F157" s="37"/>
      <c r="G157" s="37"/>
      <c r="H157" s="37"/>
      <c r="I157" s="37"/>
      <c r="J157" s="37"/>
      <c r="K157" s="37"/>
      <c r="L157" s="37"/>
      <c r="T157" s="37"/>
    </row>
    <row r="158" spans="5:20" ht="8.25">
      <c r="E158" s="37"/>
      <c r="F158" s="37"/>
      <c r="G158" s="37"/>
      <c r="H158" s="37"/>
      <c r="I158" s="37"/>
      <c r="J158" s="37"/>
      <c r="K158" s="37"/>
      <c r="L158" s="37"/>
      <c r="T158" s="37"/>
    </row>
    <row r="159" spans="5:20" ht="8.25">
      <c r="E159" s="37"/>
      <c r="F159" s="37"/>
      <c r="G159" s="37"/>
      <c r="H159" s="37"/>
      <c r="I159" s="37"/>
      <c r="J159" s="37"/>
      <c r="K159" s="37"/>
      <c r="L159" s="37"/>
      <c r="T159" s="37"/>
    </row>
    <row r="160" spans="5:20" ht="8.25">
      <c r="E160" s="37"/>
      <c r="F160" s="37"/>
      <c r="G160" s="37"/>
      <c r="H160" s="37"/>
      <c r="I160" s="37"/>
      <c r="J160" s="37"/>
      <c r="K160" s="37"/>
      <c r="L160" s="37"/>
      <c r="T160" s="37"/>
    </row>
    <row r="161" spans="5:20" ht="8.25">
      <c r="E161" s="37"/>
      <c r="F161" s="37"/>
      <c r="G161" s="37"/>
      <c r="H161" s="37"/>
      <c r="I161" s="37"/>
      <c r="J161" s="37"/>
      <c r="K161" s="37"/>
      <c r="L161" s="37"/>
      <c r="T161" s="37"/>
    </row>
    <row r="162" spans="5:20" ht="8.25">
      <c r="E162" s="37"/>
      <c r="F162" s="37"/>
      <c r="G162" s="37"/>
      <c r="H162" s="37"/>
      <c r="I162" s="37"/>
      <c r="J162" s="37"/>
      <c r="K162" s="37"/>
      <c r="L162" s="37"/>
      <c r="T162" s="37"/>
    </row>
    <row r="163" spans="5:20" ht="8.25">
      <c r="E163" s="37"/>
      <c r="F163" s="37"/>
      <c r="G163" s="37"/>
      <c r="H163" s="37"/>
      <c r="I163" s="37"/>
      <c r="J163" s="37"/>
      <c r="K163" s="37"/>
      <c r="L163" s="37"/>
      <c r="T163" s="37"/>
    </row>
    <row r="164" spans="5:20" ht="8.25">
      <c r="E164" s="37"/>
      <c r="F164" s="37"/>
      <c r="G164" s="37"/>
      <c r="H164" s="37"/>
      <c r="I164" s="37"/>
      <c r="J164" s="37"/>
      <c r="K164" s="37"/>
      <c r="L164" s="37"/>
      <c r="T164" s="37"/>
    </row>
    <row r="165" spans="5:20" ht="8.25">
      <c r="E165" s="37"/>
      <c r="T165" s="37"/>
    </row>
    <row r="166" spans="6:12" ht="8.25">
      <c r="F166" s="37"/>
      <c r="G166" s="37"/>
      <c r="H166" s="37"/>
      <c r="I166" s="37"/>
      <c r="J166" s="37"/>
      <c r="K166" s="37"/>
      <c r="L166" s="37"/>
    </row>
    <row r="167" spans="5:20" ht="8.25">
      <c r="E167" s="37"/>
      <c r="F167" s="37"/>
      <c r="G167" s="37"/>
      <c r="H167" s="37"/>
      <c r="I167" s="37"/>
      <c r="J167" s="37"/>
      <c r="K167" s="37"/>
      <c r="L167" s="37"/>
      <c r="T167" s="37"/>
    </row>
    <row r="168" spans="5:20" ht="8.25">
      <c r="E168" s="37"/>
      <c r="F168" s="37"/>
      <c r="G168" s="37"/>
      <c r="H168" s="37"/>
      <c r="I168" s="37"/>
      <c r="J168" s="37"/>
      <c r="K168" s="37"/>
      <c r="L168" s="37"/>
      <c r="T168" s="37"/>
    </row>
    <row r="169" spans="5:20" ht="8.25">
      <c r="E169" s="37"/>
      <c r="F169" s="37"/>
      <c r="G169" s="37"/>
      <c r="H169" s="37"/>
      <c r="I169" s="37"/>
      <c r="J169" s="37"/>
      <c r="K169" s="37"/>
      <c r="L169" s="37"/>
      <c r="T169" s="37"/>
    </row>
    <row r="170" spans="5:20" ht="8.25">
      <c r="E170" s="37"/>
      <c r="F170" s="37"/>
      <c r="G170" s="37"/>
      <c r="H170" s="37"/>
      <c r="I170" s="37"/>
      <c r="J170" s="37"/>
      <c r="K170" s="37"/>
      <c r="L170" s="37"/>
      <c r="T170" s="37"/>
    </row>
    <row r="171" spans="5:20" ht="8.25">
      <c r="E171" s="37"/>
      <c r="F171" s="37"/>
      <c r="G171" s="37"/>
      <c r="H171" s="37"/>
      <c r="I171" s="37"/>
      <c r="J171" s="37"/>
      <c r="K171" s="37"/>
      <c r="L171" s="37"/>
      <c r="T171" s="37"/>
    </row>
    <row r="172" spans="5:20" ht="8.25">
      <c r="E172" s="37"/>
      <c r="F172" s="37"/>
      <c r="G172" s="37"/>
      <c r="H172" s="37"/>
      <c r="I172" s="37"/>
      <c r="J172" s="37"/>
      <c r="K172" s="37"/>
      <c r="L172" s="37"/>
      <c r="T172" s="37"/>
    </row>
    <row r="173" spans="5:20" ht="8.25">
      <c r="E173" s="37"/>
      <c r="F173" s="37"/>
      <c r="G173" s="37"/>
      <c r="H173" s="37"/>
      <c r="I173" s="37"/>
      <c r="J173" s="37"/>
      <c r="K173" s="37"/>
      <c r="L173" s="37"/>
      <c r="T173" s="37"/>
    </row>
    <row r="174" spans="5:20" ht="8.25">
      <c r="E174" s="37"/>
      <c r="F174" s="37"/>
      <c r="G174" s="37"/>
      <c r="H174" s="37"/>
      <c r="I174" s="37"/>
      <c r="J174" s="37"/>
      <c r="K174" s="37"/>
      <c r="L174" s="37"/>
      <c r="T174" s="37"/>
    </row>
    <row r="175" spans="5:20" ht="8.25">
      <c r="E175" s="37"/>
      <c r="F175" s="37"/>
      <c r="G175" s="37"/>
      <c r="H175" s="37"/>
      <c r="I175" s="37"/>
      <c r="J175" s="37"/>
      <c r="K175" s="37"/>
      <c r="L175" s="37"/>
      <c r="T175" s="37"/>
    </row>
    <row r="176" spans="5:20" ht="8.25">
      <c r="E176" s="37"/>
      <c r="F176" s="37"/>
      <c r="G176" s="37"/>
      <c r="H176" s="37"/>
      <c r="I176" s="37"/>
      <c r="J176" s="37"/>
      <c r="K176" s="37"/>
      <c r="L176" s="37"/>
      <c r="T176" s="37"/>
    </row>
    <row r="177" spans="5:20" ht="8.25">
      <c r="E177" s="37"/>
      <c r="F177" s="37"/>
      <c r="G177" s="37"/>
      <c r="H177" s="37"/>
      <c r="I177" s="37"/>
      <c r="J177" s="37"/>
      <c r="K177" s="37"/>
      <c r="L177" s="37"/>
      <c r="T177" s="37"/>
    </row>
    <row r="178" spans="5:20" ht="8.25">
      <c r="E178" s="37"/>
      <c r="F178" s="37"/>
      <c r="G178" s="37"/>
      <c r="H178" s="37"/>
      <c r="I178" s="37"/>
      <c r="J178" s="37"/>
      <c r="K178" s="37"/>
      <c r="L178" s="37"/>
      <c r="T178" s="37"/>
    </row>
    <row r="179" spans="5:20" ht="8.25">
      <c r="E179" s="37"/>
      <c r="F179" s="37"/>
      <c r="G179" s="37"/>
      <c r="H179" s="37"/>
      <c r="I179" s="37"/>
      <c r="J179" s="37"/>
      <c r="K179" s="37"/>
      <c r="L179" s="37"/>
      <c r="T179" s="37"/>
    </row>
    <row r="180" spans="5:20" ht="8.25">
      <c r="E180" s="37"/>
      <c r="F180" s="37"/>
      <c r="G180" s="37"/>
      <c r="H180" s="37"/>
      <c r="I180" s="37"/>
      <c r="J180" s="37"/>
      <c r="K180" s="37"/>
      <c r="L180" s="37"/>
      <c r="T180" s="37"/>
    </row>
    <row r="181" spans="5:20" ht="8.25">
      <c r="E181" s="37"/>
      <c r="T181" s="37"/>
    </row>
    <row r="182" spans="6:12" ht="8.25">
      <c r="F182" s="37"/>
      <c r="G182" s="37"/>
      <c r="H182" s="37"/>
      <c r="I182" s="37"/>
      <c r="J182" s="37"/>
      <c r="K182" s="37"/>
      <c r="L182" s="37"/>
    </row>
    <row r="183" spans="5:20" ht="8.25">
      <c r="E183" s="37"/>
      <c r="F183" s="37"/>
      <c r="G183" s="37"/>
      <c r="H183" s="37"/>
      <c r="I183" s="37"/>
      <c r="J183" s="37"/>
      <c r="K183" s="37"/>
      <c r="L183" s="37"/>
      <c r="T183" s="37"/>
    </row>
    <row r="184" spans="5:20" ht="8.25">
      <c r="E184" s="37"/>
      <c r="F184" s="37"/>
      <c r="G184" s="37"/>
      <c r="H184" s="37"/>
      <c r="I184" s="37"/>
      <c r="J184" s="37"/>
      <c r="K184" s="37"/>
      <c r="L184" s="37"/>
      <c r="T184" s="37"/>
    </row>
    <row r="185" spans="5:20" ht="8.25">
      <c r="E185" s="37"/>
      <c r="F185" s="39"/>
      <c r="G185" s="39"/>
      <c r="H185" s="39"/>
      <c r="I185" s="39"/>
      <c r="J185" s="39"/>
      <c r="K185" s="39"/>
      <c r="L185" s="39"/>
      <c r="T185" s="37"/>
    </row>
    <row r="186" spans="5:20" ht="8.25">
      <c r="E186" s="39"/>
      <c r="F186" s="37"/>
      <c r="G186" s="37"/>
      <c r="H186" s="37"/>
      <c r="I186" s="37"/>
      <c r="J186" s="37"/>
      <c r="K186" s="37"/>
      <c r="L186" s="37"/>
      <c r="T186" s="39"/>
    </row>
    <row r="187" spans="5:20" ht="8.25">
      <c r="E187" s="37"/>
      <c r="F187" s="37"/>
      <c r="G187" s="37"/>
      <c r="H187" s="37"/>
      <c r="I187" s="37"/>
      <c r="J187" s="37"/>
      <c r="K187" s="37"/>
      <c r="L187" s="37"/>
      <c r="T187" s="37"/>
    </row>
    <row r="188" spans="5:20" ht="8.25">
      <c r="E188" s="37"/>
      <c r="F188" s="37"/>
      <c r="G188" s="37"/>
      <c r="H188" s="37"/>
      <c r="I188" s="37"/>
      <c r="J188" s="37"/>
      <c r="K188" s="37"/>
      <c r="L188" s="37"/>
      <c r="T188" s="37"/>
    </row>
    <row r="189" spans="5:20" ht="8.25">
      <c r="E189" s="37"/>
      <c r="F189" s="37"/>
      <c r="G189" s="37"/>
      <c r="H189" s="37"/>
      <c r="I189" s="37"/>
      <c r="J189" s="37"/>
      <c r="K189" s="37"/>
      <c r="L189" s="37"/>
      <c r="T189" s="37"/>
    </row>
    <row r="190" spans="5:20" ht="8.25">
      <c r="E190" s="37"/>
      <c r="F190" s="37"/>
      <c r="G190" s="37"/>
      <c r="H190" s="37"/>
      <c r="I190" s="37"/>
      <c r="J190" s="37"/>
      <c r="K190" s="37"/>
      <c r="L190" s="37"/>
      <c r="T190" s="37"/>
    </row>
    <row r="191" spans="5:20" ht="8.25">
      <c r="E191" s="37"/>
      <c r="F191" s="37"/>
      <c r="G191" s="37"/>
      <c r="H191" s="37"/>
      <c r="I191" s="37"/>
      <c r="J191" s="37"/>
      <c r="K191" s="37"/>
      <c r="L191" s="37"/>
      <c r="T191" s="37"/>
    </row>
    <row r="192" spans="5:20" ht="8.25">
      <c r="E192" s="37"/>
      <c r="F192" s="37"/>
      <c r="G192" s="37"/>
      <c r="H192" s="37"/>
      <c r="I192" s="37"/>
      <c r="J192" s="37"/>
      <c r="K192" s="37"/>
      <c r="L192" s="37"/>
      <c r="T192" s="37"/>
    </row>
    <row r="193" spans="5:20" ht="8.25">
      <c r="E193" s="37"/>
      <c r="F193" s="37"/>
      <c r="G193" s="37"/>
      <c r="H193" s="37"/>
      <c r="I193" s="37"/>
      <c r="J193" s="37"/>
      <c r="K193" s="37"/>
      <c r="L193" s="37"/>
      <c r="T193" s="37"/>
    </row>
    <row r="194" spans="5:20" ht="8.25">
      <c r="E194" s="37"/>
      <c r="F194" s="37"/>
      <c r="G194" s="37"/>
      <c r="H194" s="37"/>
      <c r="I194" s="37"/>
      <c r="J194" s="37"/>
      <c r="K194" s="37"/>
      <c r="L194" s="37"/>
      <c r="T194" s="37"/>
    </row>
    <row r="195" spans="5:20" ht="8.25">
      <c r="E195" s="37"/>
      <c r="F195" s="37"/>
      <c r="G195" s="37"/>
      <c r="H195" s="37"/>
      <c r="I195" s="37"/>
      <c r="J195" s="37"/>
      <c r="K195" s="37"/>
      <c r="L195" s="37"/>
      <c r="T195" s="37"/>
    </row>
    <row r="196" spans="5:20" ht="8.25">
      <c r="E196" s="37"/>
      <c r="F196" s="37"/>
      <c r="G196" s="37"/>
      <c r="H196" s="37"/>
      <c r="I196" s="37"/>
      <c r="J196" s="37"/>
      <c r="K196" s="37"/>
      <c r="L196" s="37"/>
      <c r="T196" s="37"/>
    </row>
    <row r="197" spans="5:20" ht="8.25">
      <c r="E197" s="37"/>
      <c r="F197" s="37"/>
      <c r="G197" s="37"/>
      <c r="H197" s="37"/>
      <c r="I197" s="37"/>
      <c r="J197" s="37"/>
      <c r="K197" s="37"/>
      <c r="L197" s="37"/>
      <c r="T197" s="37"/>
    </row>
    <row r="198" spans="5:20" ht="8.25">
      <c r="E198" s="37"/>
      <c r="F198" s="37"/>
      <c r="G198" s="37"/>
      <c r="H198" s="37"/>
      <c r="I198" s="37"/>
      <c r="J198" s="37"/>
      <c r="K198" s="37"/>
      <c r="L198" s="37"/>
      <c r="T198" s="37"/>
    </row>
    <row r="199" spans="5:20" ht="8.25">
      <c r="E199" s="37"/>
      <c r="F199" s="37"/>
      <c r="G199" s="37"/>
      <c r="H199" s="37"/>
      <c r="I199" s="37"/>
      <c r="J199" s="37"/>
      <c r="K199" s="37"/>
      <c r="L199" s="37"/>
      <c r="T199" s="37"/>
    </row>
    <row r="200" spans="5:20" ht="8.25">
      <c r="E200" s="37"/>
      <c r="F200" s="37"/>
      <c r="G200" s="37"/>
      <c r="H200" s="37"/>
      <c r="I200" s="37"/>
      <c r="J200" s="37"/>
      <c r="K200" s="37"/>
      <c r="L200" s="37"/>
      <c r="T200" s="37"/>
    </row>
    <row r="201" spans="5:20" ht="8.25">
      <c r="E201" s="37"/>
      <c r="F201" s="37"/>
      <c r="G201" s="37"/>
      <c r="H201" s="37"/>
      <c r="I201" s="37"/>
      <c r="J201" s="37"/>
      <c r="K201" s="37"/>
      <c r="L201" s="37"/>
      <c r="T201" s="37"/>
    </row>
    <row r="202" spans="5:20" ht="8.25">
      <c r="E202" s="37"/>
      <c r="F202" s="37"/>
      <c r="G202" s="37"/>
      <c r="H202" s="37"/>
      <c r="I202" s="37"/>
      <c r="J202" s="37"/>
      <c r="K202" s="37"/>
      <c r="L202" s="37"/>
      <c r="T202" s="37"/>
    </row>
    <row r="203" spans="5:20" ht="8.25">
      <c r="E203" s="37"/>
      <c r="F203" s="37"/>
      <c r="G203" s="37"/>
      <c r="H203" s="37"/>
      <c r="I203" s="37"/>
      <c r="J203" s="37"/>
      <c r="K203" s="37"/>
      <c r="L203" s="37"/>
      <c r="T203" s="37"/>
    </row>
    <row r="204" spans="5:20" ht="8.25">
      <c r="E204" s="37"/>
      <c r="F204" s="37"/>
      <c r="G204" s="37"/>
      <c r="H204" s="37"/>
      <c r="I204" s="37"/>
      <c r="J204" s="37"/>
      <c r="K204" s="37"/>
      <c r="L204" s="37"/>
      <c r="T204" s="37"/>
    </row>
    <row r="205" spans="5:20" ht="8.25">
      <c r="E205" s="37"/>
      <c r="F205" s="37"/>
      <c r="G205" s="37"/>
      <c r="H205" s="37"/>
      <c r="I205" s="37"/>
      <c r="J205" s="37"/>
      <c r="K205" s="37"/>
      <c r="L205" s="37"/>
      <c r="T205" s="37"/>
    </row>
    <row r="206" spans="5:20" ht="8.25">
      <c r="E206" s="37"/>
      <c r="F206" s="37"/>
      <c r="G206" s="37"/>
      <c r="H206" s="37"/>
      <c r="I206" s="37"/>
      <c r="J206" s="37"/>
      <c r="K206" s="37"/>
      <c r="L206" s="37"/>
      <c r="T206" s="37"/>
    </row>
    <row r="207" spans="5:20" ht="8.25">
      <c r="E207" s="37"/>
      <c r="F207" s="37"/>
      <c r="G207" s="37"/>
      <c r="H207" s="37"/>
      <c r="I207" s="37"/>
      <c r="J207" s="37"/>
      <c r="K207" s="37"/>
      <c r="L207" s="37"/>
      <c r="T207" s="37"/>
    </row>
    <row r="208" spans="5:20" ht="8.25">
      <c r="E208" s="37"/>
      <c r="F208" s="37"/>
      <c r="G208" s="37"/>
      <c r="H208" s="37"/>
      <c r="I208" s="37"/>
      <c r="J208" s="37"/>
      <c r="K208" s="37"/>
      <c r="L208" s="37"/>
      <c r="T208" s="37"/>
    </row>
    <row r="209" spans="5:20" ht="8.25">
      <c r="E209" s="37"/>
      <c r="F209" s="37"/>
      <c r="G209" s="37"/>
      <c r="H209" s="37"/>
      <c r="I209" s="37"/>
      <c r="J209" s="37"/>
      <c r="K209" s="37"/>
      <c r="L209" s="37"/>
      <c r="T209" s="37"/>
    </row>
    <row r="210" spans="5:20" ht="8.25">
      <c r="E210" s="37"/>
      <c r="F210" s="40"/>
      <c r="G210" s="40"/>
      <c r="H210" s="40"/>
      <c r="I210" s="40"/>
      <c r="J210" s="40"/>
      <c r="K210" s="40"/>
      <c r="L210" s="40"/>
      <c r="T210" s="37"/>
    </row>
    <row r="211" spans="5:20" ht="8.25">
      <c r="E211" s="40"/>
      <c r="F211" s="37"/>
      <c r="G211" s="37"/>
      <c r="H211" s="37"/>
      <c r="I211" s="37"/>
      <c r="J211" s="37"/>
      <c r="K211" s="37"/>
      <c r="L211" s="37"/>
      <c r="T211" s="40"/>
    </row>
    <row r="212" spans="5:20" ht="8.25">
      <c r="E212" s="37"/>
      <c r="F212" s="37"/>
      <c r="G212" s="37"/>
      <c r="H212" s="37"/>
      <c r="I212" s="37"/>
      <c r="J212" s="37"/>
      <c r="K212" s="37"/>
      <c r="L212" s="37"/>
      <c r="T212" s="37"/>
    </row>
    <row r="213" spans="5:20" ht="8.25">
      <c r="E213" s="37"/>
      <c r="F213" s="37"/>
      <c r="G213" s="37"/>
      <c r="H213" s="37"/>
      <c r="I213" s="37"/>
      <c r="J213" s="37"/>
      <c r="K213" s="37"/>
      <c r="L213" s="37"/>
      <c r="T213" s="37"/>
    </row>
    <row r="214" spans="5:20" ht="8.25">
      <c r="E214" s="37"/>
      <c r="F214" s="37"/>
      <c r="G214" s="37"/>
      <c r="H214" s="37"/>
      <c r="I214" s="37"/>
      <c r="J214" s="37"/>
      <c r="K214" s="37"/>
      <c r="L214" s="37"/>
      <c r="T214" s="37"/>
    </row>
    <row r="215" spans="5:20" ht="8.25">
      <c r="E215" s="37"/>
      <c r="F215" s="37"/>
      <c r="G215" s="37"/>
      <c r="H215" s="37"/>
      <c r="I215" s="37"/>
      <c r="J215" s="37"/>
      <c r="K215" s="37"/>
      <c r="L215" s="37"/>
      <c r="T215" s="37"/>
    </row>
    <row r="216" spans="5:20" ht="8.25">
      <c r="E216" s="37"/>
      <c r="F216" s="37"/>
      <c r="G216" s="37"/>
      <c r="H216" s="37"/>
      <c r="I216" s="37"/>
      <c r="J216" s="37"/>
      <c r="K216" s="37"/>
      <c r="L216" s="37"/>
      <c r="T216" s="37"/>
    </row>
    <row r="217" spans="5:20" ht="8.25">
      <c r="E217" s="37"/>
      <c r="F217" s="37"/>
      <c r="G217" s="37"/>
      <c r="H217" s="37"/>
      <c r="I217" s="37"/>
      <c r="J217" s="37"/>
      <c r="K217" s="37"/>
      <c r="L217" s="37"/>
      <c r="T217" s="37"/>
    </row>
    <row r="218" spans="5:20" ht="8.25">
      <c r="E218" s="37"/>
      <c r="F218" s="37"/>
      <c r="G218" s="37"/>
      <c r="H218" s="37"/>
      <c r="I218" s="37"/>
      <c r="J218" s="37"/>
      <c r="K218" s="37"/>
      <c r="L218" s="37"/>
      <c r="T218" s="37"/>
    </row>
    <row r="219" spans="5:20" ht="8.25">
      <c r="E219" s="37"/>
      <c r="F219" s="37"/>
      <c r="G219" s="37"/>
      <c r="H219" s="37"/>
      <c r="I219" s="37"/>
      <c r="J219" s="37"/>
      <c r="K219" s="37"/>
      <c r="L219" s="37"/>
      <c r="T219" s="37"/>
    </row>
    <row r="220" spans="5:20" ht="8.25">
      <c r="E220" s="37"/>
      <c r="F220" s="37"/>
      <c r="G220" s="37"/>
      <c r="H220" s="37"/>
      <c r="I220" s="37"/>
      <c r="J220" s="37"/>
      <c r="K220" s="37"/>
      <c r="L220" s="37"/>
      <c r="T220" s="37"/>
    </row>
    <row r="221" spans="5:20" ht="8.25">
      <c r="E221" s="37"/>
      <c r="F221" s="37"/>
      <c r="G221" s="37"/>
      <c r="H221" s="37"/>
      <c r="I221" s="37"/>
      <c r="J221" s="37"/>
      <c r="K221" s="37"/>
      <c r="L221" s="37"/>
      <c r="T221" s="37"/>
    </row>
    <row r="222" spans="5:20" ht="8.25">
      <c r="E222" s="37"/>
      <c r="F222" s="37"/>
      <c r="G222" s="37"/>
      <c r="H222" s="37"/>
      <c r="I222" s="37"/>
      <c r="J222" s="37"/>
      <c r="K222" s="37"/>
      <c r="L222" s="37"/>
      <c r="T222" s="37"/>
    </row>
    <row r="223" spans="5:20" ht="8.25">
      <c r="E223" s="37"/>
      <c r="F223" s="37"/>
      <c r="G223" s="37"/>
      <c r="H223" s="37"/>
      <c r="I223" s="37"/>
      <c r="J223" s="37"/>
      <c r="K223" s="37"/>
      <c r="L223" s="37"/>
      <c r="T223" s="37"/>
    </row>
    <row r="224" spans="5:20" ht="8.25">
      <c r="E224" s="37"/>
      <c r="F224" s="37"/>
      <c r="G224" s="37"/>
      <c r="H224" s="37"/>
      <c r="I224" s="37"/>
      <c r="J224" s="37"/>
      <c r="K224" s="37"/>
      <c r="L224" s="37"/>
      <c r="T224" s="37"/>
    </row>
    <row r="225" spans="5:20" ht="8.25">
      <c r="E225" s="37"/>
      <c r="F225" s="37"/>
      <c r="G225" s="37"/>
      <c r="H225" s="37"/>
      <c r="I225" s="37"/>
      <c r="J225" s="37"/>
      <c r="K225" s="37"/>
      <c r="L225" s="37"/>
      <c r="T225" s="37"/>
    </row>
    <row r="226" spans="5:20" ht="8.25">
      <c r="E226" s="37"/>
      <c r="F226" s="37"/>
      <c r="G226" s="37"/>
      <c r="H226" s="37"/>
      <c r="I226" s="37"/>
      <c r="J226" s="37"/>
      <c r="K226" s="37"/>
      <c r="L226" s="37"/>
      <c r="T226" s="37"/>
    </row>
    <row r="227" spans="5:20" ht="8.25">
      <c r="E227" s="37"/>
      <c r="F227" s="37"/>
      <c r="G227" s="37"/>
      <c r="H227" s="37"/>
      <c r="I227" s="37"/>
      <c r="J227" s="37"/>
      <c r="K227" s="37"/>
      <c r="L227" s="37"/>
      <c r="T227" s="37"/>
    </row>
    <row r="228" spans="5:20" ht="8.25">
      <c r="E228" s="37"/>
      <c r="F228" s="37"/>
      <c r="G228" s="37"/>
      <c r="H228" s="37"/>
      <c r="I228" s="37"/>
      <c r="J228" s="37"/>
      <c r="K228" s="37"/>
      <c r="L228" s="37"/>
      <c r="T228" s="37"/>
    </row>
    <row r="229" spans="5:20" ht="8.25">
      <c r="E229" s="37"/>
      <c r="F229" s="37"/>
      <c r="G229" s="37"/>
      <c r="H229" s="37"/>
      <c r="I229" s="37"/>
      <c r="J229" s="37"/>
      <c r="K229" s="37"/>
      <c r="L229" s="37"/>
      <c r="T229" s="37"/>
    </row>
    <row r="230" spans="5:20" ht="8.25">
      <c r="E230" s="37"/>
      <c r="F230" s="37"/>
      <c r="G230" s="37"/>
      <c r="H230" s="37"/>
      <c r="I230" s="37"/>
      <c r="J230" s="37"/>
      <c r="K230" s="37"/>
      <c r="L230" s="37"/>
      <c r="T230" s="37"/>
    </row>
    <row r="231" spans="5:20" ht="8.25">
      <c r="E231" s="37"/>
      <c r="F231" s="37"/>
      <c r="G231" s="37"/>
      <c r="H231" s="37"/>
      <c r="I231" s="37"/>
      <c r="J231" s="37"/>
      <c r="K231" s="37"/>
      <c r="L231" s="37"/>
      <c r="T231" s="37"/>
    </row>
    <row r="232" spans="5:20" ht="8.25">
      <c r="E232" s="37"/>
      <c r="F232" s="37"/>
      <c r="G232" s="37"/>
      <c r="H232" s="37"/>
      <c r="I232" s="37"/>
      <c r="J232" s="37"/>
      <c r="K232" s="37"/>
      <c r="L232" s="37"/>
      <c r="T232" s="37"/>
    </row>
    <row r="233" spans="5:20" ht="8.25">
      <c r="E233" s="37"/>
      <c r="F233" s="37"/>
      <c r="G233" s="37"/>
      <c r="H233" s="37"/>
      <c r="I233" s="37"/>
      <c r="J233" s="37"/>
      <c r="K233" s="37"/>
      <c r="L233" s="37"/>
      <c r="T233" s="37"/>
    </row>
    <row r="234" spans="5:20" ht="8.25">
      <c r="E234" s="37"/>
      <c r="F234" s="41"/>
      <c r="G234" s="41"/>
      <c r="H234" s="41"/>
      <c r="I234" s="41"/>
      <c r="J234" s="41"/>
      <c r="K234" s="41"/>
      <c r="L234" s="41"/>
      <c r="T234" s="37"/>
    </row>
    <row r="235" spans="5:20" ht="8.25">
      <c r="E235" s="41"/>
      <c r="F235" s="42"/>
      <c r="G235" s="42"/>
      <c r="H235" s="42"/>
      <c r="I235" s="42"/>
      <c r="J235" s="42"/>
      <c r="K235" s="42"/>
      <c r="L235" s="42"/>
      <c r="T235" s="41"/>
    </row>
    <row r="236" spans="5:20" ht="8.25">
      <c r="E236" s="42"/>
      <c r="F236" s="42"/>
      <c r="G236" s="42"/>
      <c r="H236" s="42"/>
      <c r="I236" s="42"/>
      <c r="J236" s="42"/>
      <c r="K236" s="42"/>
      <c r="L236" s="42"/>
      <c r="T236" s="42"/>
    </row>
    <row r="237" spans="5:20" ht="8.25">
      <c r="E237" s="42"/>
      <c r="F237" s="42"/>
      <c r="G237" s="42"/>
      <c r="H237" s="42"/>
      <c r="I237" s="42"/>
      <c r="J237" s="42"/>
      <c r="K237" s="42"/>
      <c r="L237" s="42"/>
      <c r="T237" s="42"/>
    </row>
    <row r="238" spans="5:20" ht="8.25">
      <c r="E238" s="42"/>
      <c r="F238" s="42"/>
      <c r="G238" s="42"/>
      <c r="H238" s="42"/>
      <c r="I238" s="42"/>
      <c r="J238" s="42"/>
      <c r="K238" s="42"/>
      <c r="L238" s="42"/>
      <c r="T238" s="42"/>
    </row>
    <row r="239" spans="5:20" ht="8.25">
      <c r="E239" s="42"/>
      <c r="F239" s="42"/>
      <c r="G239" s="42"/>
      <c r="H239" s="42"/>
      <c r="I239" s="42"/>
      <c r="J239" s="42"/>
      <c r="K239" s="42"/>
      <c r="L239" s="42"/>
      <c r="T239" s="42"/>
    </row>
    <row r="240" spans="5:20" ht="8.25">
      <c r="E240" s="42"/>
      <c r="T240" s="42"/>
    </row>
    <row r="241" spans="6:12" ht="8.25">
      <c r="F241" s="42"/>
      <c r="G241" s="42"/>
      <c r="H241" s="42"/>
      <c r="I241" s="42"/>
      <c r="J241" s="42"/>
      <c r="K241" s="42"/>
      <c r="L241" s="42"/>
    </row>
    <row r="242" spans="5:20" ht="8.25">
      <c r="E242" s="42"/>
      <c r="F242" s="42"/>
      <c r="G242" s="42"/>
      <c r="H242" s="42"/>
      <c r="I242" s="42"/>
      <c r="J242" s="42"/>
      <c r="K242" s="42"/>
      <c r="L242" s="42"/>
      <c r="T242" s="42"/>
    </row>
    <row r="243" spans="5:20" ht="8.25">
      <c r="E243" s="42"/>
      <c r="F243" s="42"/>
      <c r="G243" s="42"/>
      <c r="H243" s="42"/>
      <c r="I243" s="42"/>
      <c r="J243" s="42"/>
      <c r="K243" s="42"/>
      <c r="L243" s="42"/>
      <c r="T243" s="42"/>
    </row>
    <row r="244" spans="5:20" ht="8.25">
      <c r="E244" s="42"/>
      <c r="F244" s="42"/>
      <c r="G244" s="42"/>
      <c r="H244" s="42"/>
      <c r="I244" s="42"/>
      <c r="J244" s="42"/>
      <c r="K244" s="42"/>
      <c r="L244" s="42"/>
      <c r="T244" s="42"/>
    </row>
    <row r="245" spans="5:20" ht="8.25">
      <c r="E245" s="42"/>
      <c r="T245" s="42"/>
    </row>
    <row r="246" spans="6:12" ht="8.25">
      <c r="F246" s="42"/>
      <c r="G246" s="42"/>
      <c r="H246" s="42"/>
      <c r="I246" s="42"/>
      <c r="J246" s="42"/>
      <c r="K246" s="42"/>
      <c r="L246" s="42"/>
    </row>
    <row r="247" spans="5:20" ht="8.25">
      <c r="E247" s="42"/>
      <c r="F247" s="42"/>
      <c r="G247" s="42"/>
      <c r="H247" s="42"/>
      <c r="I247" s="42"/>
      <c r="J247" s="42"/>
      <c r="K247" s="42"/>
      <c r="L247" s="42"/>
      <c r="T247" s="42"/>
    </row>
    <row r="248" spans="5:20" ht="8.25">
      <c r="E248" s="42"/>
      <c r="F248" s="42"/>
      <c r="G248" s="42"/>
      <c r="H248" s="42"/>
      <c r="I248" s="42"/>
      <c r="J248" s="42"/>
      <c r="K248" s="42"/>
      <c r="L248" s="42"/>
      <c r="T248" s="42"/>
    </row>
    <row r="249" spans="5:20" ht="8.25">
      <c r="E249" s="42"/>
      <c r="T249" s="42"/>
    </row>
  </sheetData>
  <mergeCells count="6">
    <mergeCell ref="G4:H4"/>
    <mergeCell ref="BC4:BG4"/>
    <mergeCell ref="AN4:AP4"/>
    <mergeCell ref="AQ4:AS4"/>
    <mergeCell ref="AT4:AV4"/>
    <mergeCell ref="AW4:AY4"/>
  </mergeCells>
  <printOptions/>
  <pageMargins left="0.5" right="0.5" top="1" bottom="1" header="0.5" footer="0.5"/>
  <pageSetup horizontalDpi="600" verticalDpi="600" orientation="landscape" r:id="rId2"/>
  <headerFooter alignWithMargins="0">
    <oddHeader>&amp;L&amp;F&amp;C&amp;D&amp;RPage &amp;P of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Munsey</dc:creator>
  <cp:keywords/>
  <dc:description/>
  <cp:lastModifiedBy>THamby</cp:lastModifiedBy>
  <cp:lastPrinted>2006-07-13T16:39:36Z</cp:lastPrinted>
  <dcterms:created xsi:type="dcterms:W3CDTF">2005-08-12T17:58:05Z</dcterms:created>
  <dcterms:modified xsi:type="dcterms:W3CDTF">2010-10-01T15:51:06Z</dcterms:modified>
  <cp:category/>
  <cp:version/>
  <cp:contentType/>
  <cp:contentStatus/>
</cp:coreProperties>
</file>