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22860" windowHeight="13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6" i="1" l="1"/>
  <c r="F18" i="1" l="1"/>
  <c r="E18" i="1"/>
  <c r="E17" i="1"/>
  <c r="E14" i="1"/>
  <c r="F14" i="1"/>
  <c r="E15" i="1"/>
  <c r="F15" i="1"/>
  <c r="F13" i="1"/>
  <c r="F17" i="1" s="1"/>
  <c r="E13" i="1"/>
  <c r="H18" i="1"/>
  <c r="G18" i="1"/>
  <c r="H17" i="1"/>
  <c r="G17" i="1"/>
</calcChain>
</file>

<file path=xl/sharedStrings.xml><?xml version="1.0" encoding="utf-8"?>
<sst xmlns="http://schemas.openxmlformats.org/spreadsheetml/2006/main" count="33" uniqueCount="26">
  <si>
    <t>Railyard Areas</t>
  </si>
  <si>
    <t>Public Funding*    ($)</t>
  </si>
  <si>
    <t xml:space="preserve">10 year </t>
  </si>
  <si>
    <t>Emission Reduction</t>
  </si>
  <si>
    <t>(tons)</t>
  </si>
  <si>
    <t>DPM**</t>
  </si>
  <si>
    <t>NOx</t>
  </si>
  <si>
    <t>Atlanta</t>
  </si>
  <si>
    <t>Macon</t>
  </si>
  <si>
    <t>Rome</t>
  </si>
  <si>
    <t>*match funding not included</t>
  </si>
  <si>
    <t>**Diesel Particulate Matter (assume PM2.5)</t>
  </si>
  <si>
    <t>Estimate for remaining funds</t>
  </si>
  <si>
    <t xml:space="preserve">Mostly Fulton, also Clayton, Cobb, DeKalb, and Gwinnett </t>
  </si>
  <si>
    <t>Mostly Bibb, also Crawford, Houston, Monroe, Jones, Peach, or Twiggs</t>
  </si>
  <si>
    <t>Floyd</t>
  </si>
  <si>
    <t>Bibb</t>
  </si>
  <si>
    <t>Emission reductions from GA EPD CMAQ and HPP Locomotive conversions</t>
  </si>
  <si>
    <t>Let me know if you need more specific timing on when projects will be phased in.</t>
  </si>
  <si>
    <r>
      <t xml:space="preserve">Expected start years </t>
    </r>
    <r>
      <rPr>
        <sz val="11"/>
        <color theme="1"/>
        <rFont val="Calibri"/>
        <family val="2"/>
        <scheme val="minor"/>
      </rPr>
      <t>reductions may be partial the first year (if not all introduced by Jan)</t>
    </r>
  </si>
  <si>
    <t>Note that locomotive fleet turnover should improve other emissions by the time these phase out.</t>
  </si>
  <si>
    <t>Annual</t>
  </si>
  <si>
    <t>Emissions are considered to be constant (hourly, year-round).</t>
  </si>
  <si>
    <t xml:space="preserve">Total NOx Reductions in </t>
  </si>
  <si>
    <t>Gasoline Marketing Area:</t>
  </si>
  <si>
    <t>tons/year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</si>
</sst>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#,##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9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/>
    <xf numFmtId="0" fontId="1" fillId="0" borderId="0" xfId="0" applyFont="1"/>
    <xf numFmtId="2" fontId="1" fillId="2" borderId="1" xfId="0" applyNumberFormat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26"/>
  <sheetViews>
    <sheetView tabSelected="1" workbookViewId="0">
      <selection activeCell="H33" sqref="H33"/>
    </sheetView>
  </sheetViews>
  <sheetFormatPr defaultRowHeight="15" x14ac:dyDescent="0.25"/>
  <cols>
    <col min="1" max="1" width="5.85546875" customWidth="1"/>
    <col min="2" max="2" width="25.28515625" customWidth="1"/>
    <col min="4" max="4" width="14.28515625" customWidth="1"/>
    <col min="9" max="9" width="63.5703125" customWidth="1"/>
  </cols>
  <sheetData>
    <row r="3" spans="2:9" x14ac:dyDescent="0.25">
      <c r="B3" t="s">
        <v>17</v>
      </c>
    </row>
    <row r="6" spans="2:9" x14ac:dyDescent="0.25">
      <c r="B6" t="s">
        <v>22</v>
      </c>
    </row>
    <row r="7" spans="2:9" x14ac:dyDescent="0.25">
      <c r="B7" t="s">
        <v>18</v>
      </c>
    </row>
    <row r="9" spans="2:9" x14ac:dyDescent="0.25">
      <c r="B9" s="18" t="s">
        <v>19</v>
      </c>
      <c r="C9" s="19" t="s">
        <v>0</v>
      </c>
      <c r="D9" s="20" t="s">
        <v>1</v>
      </c>
      <c r="E9" s="13" t="s">
        <v>21</v>
      </c>
      <c r="F9" s="14"/>
      <c r="G9" s="13" t="s">
        <v>2</v>
      </c>
      <c r="H9" s="14"/>
    </row>
    <row r="10" spans="2:9" ht="15" customHeight="1" x14ac:dyDescent="0.25">
      <c r="B10" s="18"/>
      <c r="C10" s="19"/>
      <c r="D10" s="20"/>
      <c r="E10" s="1" t="s">
        <v>3</v>
      </c>
      <c r="F10" s="2"/>
      <c r="G10" s="1" t="s">
        <v>3</v>
      </c>
      <c r="H10" s="2"/>
    </row>
    <row r="11" spans="2:9" x14ac:dyDescent="0.25">
      <c r="B11" s="18"/>
      <c r="C11" s="19"/>
      <c r="D11" s="20"/>
      <c r="E11" s="15" t="s">
        <v>4</v>
      </c>
      <c r="F11" s="16"/>
      <c r="G11" s="15" t="s">
        <v>4</v>
      </c>
      <c r="H11" s="16"/>
    </row>
    <row r="12" spans="2:9" x14ac:dyDescent="0.25">
      <c r="B12" s="18"/>
      <c r="C12" s="19"/>
      <c r="D12" s="19"/>
      <c r="E12" s="3" t="s">
        <v>5</v>
      </c>
      <c r="F12" s="3" t="s">
        <v>6</v>
      </c>
      <c r="G12" s="3" t="s">
        <v>5</v>
      </c>
      <c r="H12" s="3" t="s">
        <v>6</v>
      </c>
      <c r="I12" s="9"/>
    </row>
    <row r="13" spans="2:9" x14ac:dyDescent="0.25">
      <c r="B13" s="7">
        <v>2015</v>
      </c>
      <c r="C13" s="4" t="s">
        <v>7</v>
      </c>
      <c r="D13" s="5">
        <v>24000000</v>
      </c>
      <c r="E13" s="6">
        <f>G13/10</f>
        <v>9.5590000000000011</v>
      </c>
      <c r="F13" s="12">
        <f>H13/10</f>
        <v>190.77500000000001</v>
      </c>
      <c r="G13" s="6">
        <v>95.59</v>
      </c>
      <c r="H13" s="6">
        <v>1907.75</v>
      </c>
      <c r="I13" t="s">
        <v>13</v>
      </c>
    </row>
    <row r="14" spans="2:9" x14ac:dyDescent="0.25">
      <c r="B14" s="7">
        <v>2015</v>
      </c>
      <c r="C14" s="4" t="s">
        <v>8</v>
      </c>
      <c r="D14" s="5">
        <v>6200000</v>
      </c>
      <c r="E14" s="6">
        <f t="shared" ref="E14:E15" si="0">G14/10</f>
        <v>2.2000000000000002</v>
      </c>
      <c r="F14" s="6">
        <f t="shared" ref="F14:F15" si="1">H14/10</f>
        <v>38.93</v>
      </c>
      <c r="G14" s="6">
        <v>22</v>
      </c>
      <c r="H14" s="6">
        <v>389.3</v>
      </c>
      <c r="I14" t="s">
        <v>14</v>
      </c>
    </row>
    <row r="15" spans="2:9" x14ac:dyDescent="0.25">
      <c r="B15" s="7">
        <v>2015</v>
      </c>
      <c r="C15" s="4" t="s">
        <v>9</v>
      </c>
      <c r="D15" s="5">
        <v>900000</v>
      </c>
      <c r="E15" s="6">
        <f t="shared" si="0"/>
        <v>0.67699999999999994</v>
      </c>
      <c r="F15" s="12">
        <f t="shared" si="1"/>
        <v>8.4239999999999995</v>
      </c>
      <c r="G15" s="6">
        <v>6.77</v>
      </c>
      <c r="H15" s="6">
        <v>84.24</v>
      </c>
      <c r="I15" t="s">
        <v>15</v>
      </c>
    </row>
    <row r="16" spans="2:9" x14ac:dyDescent="0.25">
      <c r="B16" s="7"/>
      <c r="C16" s="17" t="s">
        <v>12</v>
      </c>
      <c r="D16" s="17"/>
      <c r="E16" s="17"/>
      <c r="F16" s="17"/>
      <c r="G16" s="17"/>
      <c r="H16" s="17"/>
    </row>
    <row r="17" spans="2:10" x14ac:dyDescent="0.25">
      <c r="B17" s="7">
        <v>2016</v>
      </c>
      <c r="C17" s="4" t="s">
        <v>7</v>
      </c>
      <c r="D17" s="5">
        <v>12000000</v>
      </c>
      <c r="E17" s="6">
        <f>E13/2</f>
        <v>4.7795000000000005</v>
      </c>
      <c r="F17" s="6">
        <f>F13/2</f>
        <v>95.387500000000003</v>
      </c>
      <c r="G17" s="6">
        <f>G13/2</f>
        <v>47.795000000000002</v>
      </c>
      <c r="H17" s="6">
        <f>H13/2</f>
        <v>953.875</v>
      </c>
      <c r="I17" t="s">
        <v>13</v>
      </c>
    </row>
    <row r="18" spans="2:10" x14ac:dyDescent="0.25">
      <c r="B18" s="7">
        <v>2016</v>
      </c>
      <c r="C18" s="4" t="s">
        <v>8</v>
      </c>
      <c r="D18" s="5">
        <v>1800000</v>
      </c>
      <c r="E18" s="6">
        <f>E14/(D14/D18)</f>
        <v>0.6387096774193548</v>
      </c>
      <c r="F18" s="6">
        <f>F14/(E14/E18)</f>
        <v>11.302258064516128</v>
      </c>
      <c r="G18" s="6">
        <f>G14/(D14/D18)</f>
        <v>6.387096774193548</v>
      </c>
      <c r="H18" s="6">
        <f>H14/(G14/G18)</f>
        <v>113.02258064516128</v>
      </c>
      <c r="I18" t="s">
        <v>16</v>
      </c>
      <c r="J18" s="8"/>
    </row>
    <row r="20" spans="2:10" x14ac:dyDescent="0.25">
      <c r="C20" t="s">
        <v>10</v>
      </c>
    </row>
    <row r="21" spans="2:10" x14ac:dyDescent="0.25">
      <c r="C21" t="s">
        <v>11</v>
      </c>
    </row>
    <row r="23" spans="2:10" x14ac:dyDescent="0.25">
      <c r="B23" t="s">
        <v>20</v>
      </c>
    </row>
    <row r="25" spans="2:10" x14ac:dyDescent="0.25">
      <c r="B25" t="s">
        <v>23</v>
      </c>
    </row>
    <row r="26" spans="2:10" x14ac:dyDescent="0.25">
      <c r="B26" t="s">
        <v>24</v>
      </c>
      <c r="D26" s="10">
        <f>F13+F15</f>
        <v>199.19900000000001</v>
      </c>
      <c r="E26" s="11" t="s">
        <v>25</v>
      </c>
    </row>
  </sheetData>
  <mergeCells count="8">
    <mergeCell ref="G9:H9"/>
    <mergeCell ref="G11:H11"/>
    <mergeCell ref="C16:H16"/>
    <mergeCell ref="B9:B12"/>
    <mergeCell ref="E9:F9"/>
    <mergeCell ref="E11:F11"/>
    <mergeCell ref="C9:C12"/>
    <mergeCell ref="D9:D12"/>
  </mergeCells>
  <pageMargins left="0.7" right="0.7" top="0.75" bottom="0.75" header="0.3" footer="0.3"/>
  <pageSetup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Georgia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Bergin</dc:creator>
  <cp:lastModifiedBy>Johnston, Jimmy</cp:lastModifiedBy>
  <cp:lastPrinted>2014-11-21T16:26:24Z</cp:lastPrinted>
  <dcterms:created xsi:type="dcterms:W3CDTF">2014-09-30T17:41:52Z</dcterms:created>
  <dcterms:modified xsi:type="dcterms:W3CDTF">2014-11-21T16:26:29Z</dcterms:modified>
</cp:coreProperties>
</file>